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metris Tsiropoulos\AppData\Local\Microsoft\Windows\INetCache\Content.Outlook\XP3FPXWC\"/>
    </mc:Choice>
  </mc:AlternateContent>
  <xr:revisionPtr revIDLastSave="0" documentId="13_ncr:1_{790D8ADB-5333-4DAE-A683-F58D1D31B1B6}" xr6:coauthVersionLast="47" xr6:coauthVersionMax="47" xr10:uidLastSave="{00000000-0000-0000-0000-000000000000}"/>
  <bookViews>
    <workbookView xWindow="-108" yWindow="-108" windowWidth="23256" windowHeight="12456" activeTab="1" xr2:uid="{70F28AFB-6795-4350-BDA0-C284FE1C6B38}"/>
  </bookViews>
  <sheets>
    <sheet name="ΓΕΝΙΚΑ" sheetId="12" r:id="rId1"/>
    <sheet name="4x-enoik-2GL" sheetId="1" r:id="rId2"/>
    <sheet name="ΣΥΓΚΕΝ.ΙΣΟΣΚΕΛΙΣΜΕΝΩΝ ΠΡΟΥΠΟΛΟΓ" sheetId="3" r:id="rId3"/>
    <sheet name="ΕΛΛΕΙΜΑΤΙΚΟΣ " sheetId="9" r:id="rId4"/>
    <sheet name="ΑΝΑΛΥΣΗ ΕΛΛΕΙΜΑΤΟΣ" sheetId="10" r:id="rId5"/>
  </sheets>
  <externalReferences>
    <externalReference r:id="rId6"/>
  </externalReferences>
  <definedNames>
    <definedName name="ΚατηγορίαΠροϋπολογισμού">[1]!ΑναζήτησηΚατηγορίαςΠροϋπολογισμού[Αναζήτηση κατηγορίας προϋπολογισμού]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I10" i="3"/>
  <c r="J8" i="9"/>
  <c r="I8" i="9"/>
  <c r="H16" i="9"/>
  <c r="H11" i="9"/>
  <c r="G16" i="9"/>
  <c r="G11" i="9"/>
  <c r="F13" i="9"/>
  <c r="F11" i="9"/>
  <c r="F10" i="9"/>
  <c r="F9" i="9"/>
  <c r="F8" i="9"/>
  <c r="F17" i="3"/>
  <c r="F13" i="3"/>
  <c r="F11" i="10"/>
  <c r="C19" i="10"/>
  <c r="E11" i="10"/>
  <c r="E13" i="10"/>
  <c r="E12" i="10"/>
  <c r="E14" i="10"/>
  <c r="E15" i="10"/>
  <c r="E17" i="10"/>
  <c r="E10" i="10"/>
  <c r="D16" i="10"/>
  <c r="D19" i="10" s="1"/>
  <c r="E19" i="10" s="1"/>
  <c r="D20" i="9"/>
  <c r="E10" i="9"/>
  <c r="E20" i="9" s="1"/>
  <c r="D21" i="3"/>
  <c r="E13" i="3" s="1"/>
  <c r="F76" i="1"/>
  <c r="G76" i="1" s="1"/>
  <c r="F38" i="1"/>
  <c r="G38" i="1" s="1"/>
  <c r="F39" i="1"/>
  <c r="G39" i="1" s="1"/>
  <c r="F40" i="1"/>
  <c r="G40" i="1" s="1"/>
  <c r="F45" i="1"/>
  <c r="G45" i="1" s="1"/>
  <c r="F46" i="1"/>
  <c r="G46" i="1" s="1"/>
  <c r="F47" i="1"/>
  <c r="G47" i="1" s="1"/>
  <c r="F48" i="1"/>
  <c r="G48" i="1" s="1"/>
  <c r="F54" i="1"/>
  <c r="G54" i="1" s="1"/>
  <c r="F55" i="1"/>
  <c r="G55" i="1" s="1"/>
  <c r="F56" i="1"/>
  <c r="G56" i="1" s="1"/>
  <c r="F61" i="1"/>
  <c r="G61" i="1" s="1"/>
  <c r="F62" i="1"/>
  <c r="G62" i="1" s="1"/>
  <c r="F63" i="1"/>
  <c r="G63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9" i="1"/>
  <c r="G89" i="1" s="1"/>
  <c r="F94" i="1"/>
  <c r="G94" i="1" s="1"/>
  <c r="F95" i="1"/>
  <c r="G95" i="1" s="1"/>
  <c r="F109" i="1"/>
  <c r="G109" i="1" s="1"/>
  <c r="F111" i="1"/>
  <c r="G111" i="1" s="1"/>
  <c r="F122" i="1"/>
  <c r="G122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6" i="1"/>
  <c r="G36" i="1" s="1"/>
  <c r="F37" i="1"/>
  <c r="G37" i="1" s="1"/>
  <c r="F24" i="1"/>
  <c r="G24" i="1" s="1"/>
  <c r="E71" i="1"/>
  <c r="E70" i="1"/>
  <c r="E25" i="1"/>
  <c r="E26" i="1"/>
  <c r="E27" i="1"/>
  <c r="E28" i="1"/>
  <c r="E29" i="1"/>
  <c r="E30" i="1"/>
  <c r="E36" i="1"/>
  <c r="E37" i="1"/>
  <c r="E38" i="1"/>
  <c r="E39" i="1"/>
  <c r="E40" i="1"/>
  <c r="E45" i="1"/>
  <c r="E46" i="1"/>
  <c r="E47" i="1"/>
  <c r="E48" i="1"/>
  <c r="E54" i="1"/>
  <c r="E55" i="1"/>
  <c r="E56" i="1"/>
  <c r="E61" i="1"/>
  <c r="E62" i="1"/>
  <c r="E63" i="1"/>
  <c r="E68" i="1"/>
  <c r="E69" i="1"/>
  <c r="E72" i="1"/>
  <c r="E73" i="1"/>
  <c r="E76" i="1"/>
  <c r="E81" i="1"/>
  <c r="E82" i="1"/>
  <c r="E83" i="1"/>
  <c r="E84" i="1"/>
  <c r="E85" i="1"/>
  <c r="E86" i="1"/>
  <c r="E87" i="1"/>
  <c r="E89" i="1"/>
  <c r="E94" i="1"/>
  <c r="E95" i="1"/>
  <c r="E105" i="1"/>
  <c r="E109" i="1"/>
  <c r="E111" i="1"/>
  <c r="E122" i="1"/>
  <c r="E24" i="1"/>
  <c r="D116" i="1"/>
  <c r="D97" i="1"/>
  <c r="D78" i="1"/>
  <c r="D65" i="1"/>
  <c r="D58" i="1"/>
  <c r="D51" i="1"/>
  <c r="D42" i="1"/>
  <c r="D32" i="1"/>
  <c r="C65" i="1"/>
  <c r="E19" i="1"/>
  <c r="D19" i="1"/>
  <c r="C116" i="1"/>
  <c r="C97" i="1"/>
  <c r="C78" i="1"/>
  <c r="C58" i="1"/>
  <c r="C51" i="1"/>
  <c r="C42" i="1"/>
  <c r="C32" i="1"/>
  <c r="G17" i="3" l="1"/>
  <c r="J10" i="3"/>
  <c r="G13" i="3"/>
  <c r="F15" i="10"/>
  <c r="F51" i="1"/>
  <c r="G51" i="1" s="1"/>
  <c r="E65" i="1"/>
  <c r="F10" i="10"/>
  <c r="F14" i="10"/>
  <c r="F17" i="10"/>
  <c r="F12" i="10"/>
  <c r="F13" i="10"/>
  <c r="E16" i="10"/>
  <c r="F16" i="10" s="1"/>
  <c r="E11" i="3"/>
  <c r="E17" i="3"/>
  <c r="E14" i="3"/>
  <c r="E12" i="3"/>
  <c r="E10" i="3"/>
  <c r="E15" i="3"/>
  <c r="E16" i="3"/>
  <c r="F15" i="9"/>
  <c r="F14" i="9"/>
  <c r="F16" i="9"/>
  <c r="F42" i="1"/>
  <c r="G42" i="1" s="1"/>
  <c r="F58" i="1"/>
  <c r="G58" i="1" s="1"/>
  <c r="F78" i="1"/>
  <c r="G78" i="1" s="1"/>
  <c r="F97" i="1"/>
  <c r="G97" i="1" s="1"/>
  <c r="F65" i="1"/>
  <c r="G65" i="1" s="1"/>
  <c r="E51" i="1"/>
  <c r="E42" i="1"/>
  <c r="E32" i="1"/>
  <c r="F32" i="1"/>
  <c r="G32" i="1" s="1"/>
  <c r="F116" i="1"/>
  <c r="G116" i="1" s="1"/>
  <c r="E58" i="1"/>
  <c r="E97" i="1"/>
  <c r="E116" i="1"/>
  <c r="E78" i="1"/>
  <c r="D119" i="1"/>
  <c r="D123" i="1" s="1"/>
  <c r="D125" i="1" s="1"/>
  <c r="E21" i="3" l="1"/>
  <c r="C119" i="1"/>
  <c r="F119" i="1" l="1"/>
  <c r="G119" i="1" s="1"/>
  <c r="E119" i="1"/>
  <c r="C123" i="1"/>
  <c r="C125" i="1" s="1"/>
  <c r="F123" i="1" l="1"/>
  <c r="G123" i="1" s="1"/>
  <c r="E123" i="1"/>
  <c r="E125" i="1" s="1"/>
  <c r="F125" i="1" s="1"/>
</calcChain>
</file>

<file path=xl/sharedStrings.xml><?xml version="1.0" encoding="utf-8"?>
<sst xmlns="http://schemas.openxmlformats.org/spreadsheetml/2006/main" count="187" uniqueCount="145">
  <si>
    <t>Μέρος Α: Εισοδήματα μετά την αποκοπή φόρων</t>
  </si>
  <si>
    <t>Εισόδημα συζύγου</t>
  </si>
  <si>
    <t xml:space="preserve">Σύνταξη </t>
  </si>
  <si>
    <t xml:space="preserve">Άλλα επιδόματα </t>
  </si>
  <si>
    <t>Τόκοι</t>
  </si>
  <si>
    <t>Ενοίκια</t>
  </si>
  <si>
    <t>Μερίσματα</t>
  </si>
  <si>
    <t>Άλλα Εισοδήματα</t>
  </si>
  <si>
    <t>ΣΥΝΟΛΙΚΟ ΕΙΣΟΔΗΜΑ</t>
  </si>
  <si>
    <t>Έξοδα Στέγασης</t>
  </si>
  <si>
    <t>Δημοτικοί Φόροι</t>
  </si>
  <si>
    <t>Έξοδα Αποχέτευσης</t>
  </si>
  <si>
    <t>Ασφάλεια κατοικίας</t>
  </si>
  <si>
    <t>Έξοδα συντήρησης οικίας</t>
  </si>
  <si>
    <t>Αντικατάσταση Ηλεκτρικών και άλλων ειδών</t>
  </si>
  <si>
    <t>Έξοδα κήπου/Πισίνας</t>
  </si>
  <si>
    <t>Άλλα Έξοδα</t>
  </si>
  <si>
    <t>ΣΥΝΟΛΟ</t>
  </si>
  <si>
    <t>Έξοδα Χρήσης και Λειτουργίας</t>
  </si>
  <si>
    <t>Οικιακή Βοηθός</t>
  </si>
  <si>
    <t>Ηλεκτρισμός</t>
  </si>
  <si>
    <t>Υδατοπρομήθεια</t>
  </si>
  <si>
    <t>θέρμανση</t>
  </si>
  <si>
    <t>Καλωδιακή Τηλεόραση</t>
  </si>
  <si>
    <t>Άλλα έξοδα</t>
  </si>
  <si>
    <t>Μεταφορικά Έξοδα</t>
  </si>
  <si>
    <t>Βενζίνη/ Πετρέλαιο</t>
  </si>
  <si>
    <t xml:space="preserve">Έξοδα Συντήρησης Αυτοκινήτου </t>
  </si>
  <si>
    <t>Άδεια κυκλοφορίας</t>
  </si>
  <si>
    <t>Ασφάλεια</t>
  </si>
  <si>
    <t>Πρόστιμα</t>
  </si>
  <si>
    <t>Έξοδα Διατροφής</t>
  </si>
  <si>
    <t>Έξοδα Υπεραγοράς</t>
  </si>
  <si>
    <t>Εστιατόρια</t>
  </si>
  <si>
    <t>Take away food</t>
  </si>
  <si>
    <t>Έξοδα Εκπαίδευσης</t>
  </si>
  <si>
    <t>Δίδακτρα</t>
  </si>
  <si>
    <t>Στολές</t>
  </si>
  <si>
    <t>Βιβλία</t>
  </si>
  <si>
    <t>Ιατρικά Έξοδα</t>
  </si>
  <si>
    <t>Ασφάλεια Υγείας</t>
  </si>
  <si>
    <t>Ιατροί</t>
  </si>
  <si>
    <t>Οδοντίατρος</t>
  </si>
  <si>
    <t>Έξοδα Αναλύσεων</t>
  </si>
  <si>
    <t>Φάρμακα</t>
  </si>
  <si>
    <t>Οπτικά</t>
  </si>
  <si>
    <t>Άλλες Θεραπείες</t>
  </si>
  <si>
    <t>Νοσηλευτικά</t>
  </si>
  <si>
    <t>Κτηνίατρος</t>
  </si>
  <si>
    <t>Προσωπικά Έξοδα</t>
  </si>
  <si>
    <t>Ένδυση</t>
  </si>
  <si>
    <t>Υπόδηση</t>
  </si>
  <si>
    <t>Κομμωτήριο</t>
  </si>
  <si>
    <t>Ψυχαγωγία</t>
  </si>
  <si>
    <t>Αισθητικός/ Καλλυντικά</t>
  </si>
  <si>
    <t>Αθλητισμός</t>
  </si>
  <si>
    <t>Διακοπές</t>
  </si>
  <si>
    <t>Εφημερίδες/ Περιοδικά</t>
  </si>
  <si>
    <t>Δώρα</t>
  </si>
  <si>
    <t>Συνδρομές</t>
  </si>
  <si>
    <t>Καθαριστήριο</t>
  </si>
  <si>
    <t>Εισφορές</t>
  </si>
  <si>
    <t>Ταχυδρομικά/ Φωτογραφικά</t>
  </si>
  <si>
    <t xml:space="preserve">Χαρτζιλίκι για τα παιδιά </t>
  </si>
  <si>
    <t>Κάπνισμα</t>
  </si>
  <si>
    <t>Διάφορα Άλλα Έξοδα</t>
  </si>
  <si>
    <t>Ασφάλειες Ζωής</t>
  </si>
  <si>
    <t>Άλλες Ασφάλειες</t>
  </si>
  <si>
    <t xml:space="preserve">Επαγγελματικά Έξοδα </t>
  </si>
  <si>
    <t xml:space="preserve">Αποταμίευση </t>
  </si>
  <si>
    <t>Πιστωτικές Κάρτες</t>
  </si>
  <si>
    <t>Προσωπικά Δάνεια</t>
  </si>
  <si>
    <t>Χρηματοδοτήσεις:</t>
  </si>
  <si>
    <t>Αυτοκινήτου</t>
  </si>
  <si>
    <t>Άλλες Χρηματοδοτήσεις</t>
  </si>
  <si>
    <t>Οικιστικά Δάνεια</t>
  </si>
  <si>
    <t>Άλλες Υποχρεώσεις</t>
  </si>
  <si>
    <t>ΣΥΝΟΛΟ ΟΛΩΝ ΤΩΝ ΕΞΟΔΩΝ ΔΙΑΒΙΩΣΗΣ</t>
  </si>
  <si>
    <t>Αποτέλεσμα του Προυπολογισμού σας</t>
  </si>
  <si>
    <t>Σύνολον Εισοδημάτων μετά τη φορολογία</t>
  </si>
  <si>
    <t>Σύνολο πλεονάσματος (χρώμα μπλε) ή ελλείματος (χρώμα κόκκινο)</t>
  </si>
  <si>
    <t>Μείον: Σύνολον Εξόδων Διαβίωσης</t>
  </si>
  <si>
    <t>Εισόδημα μετά την αποκοπή φόρων και ΚΑ</t>
  </si>
  <si>
    <t>ΤΕΛΙΚΑ</t>
  </si>
  <si>
    <t>`</t>
  </si>
  <si>
    <t>ΣΥΝΟΛΙΚΑ ΕΞΟΔΑ</t>
  </si>
  <si>
    <t xml:space="preserve"> Έξοδα Χρηματοδότησης</t>
  </si>
  <si>
    <t>%</t>
  </si>
  <si>
    <t xml:space="preserve">ΣΥΝΟΛΟ  Χρηματοδοτικών Εξόδων </t>
  </si>
  <si>
    <t>Τηλέφωνο/ inernet</t>
  </si>
  <si>
    <t>ΑΠΟΚΛΙΣΗ</t>
  </si>
  <si>
    <t>Ενοίκιο/ Δόση Δανείου</t>
  </si>
  <si>
    <t>ΜΗΝΙΑΙΩΣ</t>
  </si>
  <si>
    <t>ΕΤΗΣΙΑ</t>
  </si>
  <si>
    <t>ΣΥΝΟΛΙΚΑ ΕΞΟΔΑ ΔΙΑΒΙΩΣΗΣ</t>
  </si>
  <si>
    <t>ΣΕΝΑΡΙΟ 1</t>
  </si>
  <si>
    <t>ΣΕΝΑΡΙΟ 2</t>
  </si>
  <si>
    <t>ΣΕΝΑΡΙΟ 1 /  ΙΣΟΣΚΕΛΙΣΜΟΣ ΕΣΟΔΩΝ - ΕΞΟΔΩΝ</t>
  </si>
  <si>
    <t>ΣΕΝΑΡΙΟ 2 / ΕΛΛΕΙΜΑΤΙΚΟΣ ΠΡΟΥΠΟΛΟΓΙΣΜΟΣ ΕΣΟΔΩΝ - ΕΞΟΔΩΝ</t>
  </si>
  <si>
    <t xml:space="preserve">ΚΑΤΑΝΟΜΗ ΕΞΟΔΩΝ </t>
  </si>
  <si>
    <t xml:space="preserve"> ΕΛΛΕΙΜΑΤΙΚΟΣ ΠΡΟΥΠΟΛΟΓΙΣΜΟΣ ΕΣΟΔΩΝ - ΕΞΟΔΩΝ</t>
  </si>
  <si>
    <t>ΤΕΛΙΚΗ ΑΠΟΚΛΙΣΗ ( +/- )</t>
  </si>
  <si>
    <t>ΚΑΛΥΨΗ ΕΞΟΔΩΝ (+/-)</t>
  </si>
  <si>
    <t xml:space="preserve">ΑΡΝΗΤΙΚΟΙ  ΔΕΙΚΤΕΣ ΚΑΛΥΨΗΣ </t>
  </si>
  <si>
    <t>ΙΣΟΣΚΕΛΙΣΜΕΝΟΣ ΠΡΟΥΠΟΛΟΓΙΣΜΟΣ ΕΣΟΔΩΝ - ΕΞΟΔΩΝ</t>
  </si>
  <si>
    <t>ΔΕΙΓΜΑ</t>
  </si>
  <si>
    <t>ΟΙΚΟΓΕΝΕΙΑ ΜΕ 2 ΕΡΓΑΖΟΜΕΝΟΥΣ - 35-45 ΕΤΩΝ- 2 ΠΑΙΔΙΑ ΣΤΗΝ ΔΕΥΤΕΡΟΒΑΘΜΙΑ ΕΚΠΑΙΔΕΥΣΗ</t>
  </si>
  <si>
    <t>ΣΤΟΧΕΥΜΕΝΑ</t>
  </si>
  <si>
    <t>ΑΝΑΛΥΣΗ ΕΛΛΕΙΜΑΤΙΚΟΥ ΠΡΟΥΠΟΛΟΓΙΣΜΟΥ</t>
  </si>
  <si>
    <t>ΗΜΕΡΑ: 04-11-2023</t>
  </si>
  <si>
    <t>ΩΡΑ:       10.00-12.00</t>
  </si>
  <si>
    <t>ΕΙΣΗΓΗΤΗΣ: Δημήτρης Τσιρόπουλος , Επικεφαλής  του CIIM Bioeconomia Centre του Πανεπιστημίου Λεμεσού. </t>
  </si>
  <si>
    <t>Ανοικτό Εκπαιδευτικό Πρόγραμμα με θέμα: «Προετοιμασία και Έλεγχος Οικογενειακού Προϋπολογισμού».</t>
  </si>
  <si>
    <t>ΣΗΜΑΝΤΙΚΟΙ ΔΕΙΚΤΕΣ</t>
  </si>
  <si>
    <t>Εποχιακή διακύμανση ( διακοπές, εορτές )</t>
  </si>
  <si>
    <t>Απρόβλεπτα έξοδα και δαπάνες</t>
  </si>
  <si>
    <t>Μηνιαίος Οικογενειακός  Προυπολογισμός Εσόδων και Εξόδων ( τα ποσά είναι κατά προσέγγιση )</t>
  </si>
  <si>
    <t>Μέρος Β: Έξοδα Διαβίωσης- ΑΝΕΛΑΣΤΙΚΑ</t>
  </si>
  <si>
    <t>Έξοδα Χρήσης και Λειτουργίας-ΕΛΑΣΤΙΚΑ</t>
  </si>
  <si>
    <t>Μεταφορικά Έξοδα-ΕΛΑΣΤΙΚΑ</t>
  </si>
  <si>
    <t>Έξοδα Διατροφής-ΕΛΑΣΤΙΚΑ</t>
  </si>
  <si>
    <t>Έξοδα Εκπαίδευσης-ΑΝΕΛΑΣΤΙΚΑ</t>
  </si>
  <si>
    <t>Ιατρικά Έξοδα-ΑΝΕΛΑΣΤΚΑ</t>
  </si>
  <si>
    <t>Προσωπικά Έξοδα-ΕΛΑΣΤΙΚΑ</t>
  </si>
  <si>
    <t>Μέρος Γ: Έξοδα Χρηματοδότησης-ΑΝΕΛΑΣΤΙΚΑ</t>
  </si>
  <si>
    <t>ΤΑ ΕΛΑΣΤΙΚΑ ΕΞΟΔΑ ΕΊΝΑΙ ΑΥΤΆ ΠΟΥ ΕΠΗΡΕΑΖΟΥΝ ΘΕΤΙΚΑ ΚΑΙ ΑΡΝΗΤΙΚΑ ΤΟΝ ΠΡΥΠΟΛΟΓΙΣΜΟ</t>
  </si>
  <si>
    <t>ΤΟΝ ΠΡΥΠΟΛΟΓΙΣΜΟ</t>
  </si>
  <si>
    <t>ΠΡΟΣΩΠΙΚΑ</t>
  </si>
  <si>
    <t>ΔΙΑΤΡΟΦΗ</t>
  </si>
  <si>
    <t>ΜΕΤΑΦΟΡΙΚΑ</t>
  </si>
  <si>
    <t>ΛΕΙΤΟΥΡΓΙΚΑ</t>
  </si>
  <si>
    <t xml:space="preserve">ΕΠΗΡΕΑΖΟΥΝ ΘΕΤΙΚΑ Ή ΑΡΝΗΤΙΚΑ </t>
  </si>
  <si>
    <t xml:space="preserve">ΤΑ ΑΝΕΛΑΣΤΙΚΑ ΕΞΟΔΑ ΠΡΕΠΕΙ ΝΑ </t>
  </si>
  <si>
    <t>ΚΑΛΥΠΤΟΝΤΑΙ ΔΙΟΤΙ ΕΜΠΕΡΙΕΧΟΥΝ ΝΟΜΙΚΕΣ</t>
  </si>
  <si>
    <t>ΚΑΙ ΔΕΣΜΕΥΤΙΚΕΣ ΥΠΟΧΡΕΩΣΕΙΣ</t>
  </si>
  <si>
    <t>ΕΚΠΑΙΔΕΥΣΗ</t>
  </si>
  <si>
    <t>ΥΓΕΙΑ</t>
  </si>
  <si>
    <t>ΔΙΑΒΙΩΣΗ</t>
  </si>
  <si>
    <t>ΧΡΗΜΑΤΟΔΟΤΗΣΗ</t>
  </si>
  <si>
    <t>ΕΠΟΜΕΝΩΣ ΤΗΡΕΙΤΑΙ 100% ΚΑΛΥΨΗ</t>
  </si>
  <si>
    <t>ΣΥΜΠΕΡΑΣΜΑ 1</t>
  </si>
  <si>
    <t>ΣΥΜΠΕΡΑΣΜΑ 2</t>
  </si>
  <si>
    <t>ΑΝΕΛΑΣΤΙΚΑ</t>
  </si>
  <si>
    <t>ΕΛΑΣΤΙΚΑ</t>
  </si>
  <si>
    <t>* ΣΕ ΠΕΡΙΠΤΩΣΗ ΣΤΕΓΑΣΤΙΚΟΥ ΔΑΝΕΙΟΥ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</si>
</sst>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202124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3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0" borderId="7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6" fillId="0" borderId="3" xfId="1" applyFont="1" applyBorder="1"/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0" xfId="1" applyFont="1" applyAlignment="1">
      <alignment horizontal="justify" vertical="top" wrapText="1"/>
    </xf>
    <xf numFmtId="0" fontId="7" fillId="0" borderId="9" xfId="1" applyFont="1" applyBorder="1" applyAlignment="1">
      <alignment horizontal="left"/>
    </xf>
    <xf numFmtId="10" fontId="2" fillId="0" borderId="10" xfId="0" applyNumberFormat="1" applyFont="1" applyBorder="1" applyAlignment="1">
      <alignment horizontal="center"/>
    </xf>
    <xf numFmtId="0" fontId="9" fillId="0" borderId="2" xfId="1" applyFont="1" applyBorder="1"/>
    <xf numFmtId="10" fontId="2" fillId="0" borderId="2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9" fillId="0" borderId="12" xfId="1" applyFont="1" applyBorder="1" applyAlignment="1">
      <alignment horizontal="left"/>
    </xf>
    <xf numFmtId="0" fontId="10" fillId="0" borderId="0" xfId="0" applyFont="1"/>
    <xf numFmtId="4" fontId="10" fillId="0" borderId="0" xfId="0" applyNumberFormat="1" applyFont="1"/>
    <xf numFmtId="10" fontId="10" fillId="0" borderId="0" xfId="0" applyNumberFormat="1" applyFont="1"/>
    <xf numFmtId="4" fontId="10" fillId="0" borderId="0" xfId="0" applyNumberFormat="1" applyFont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0" fontId="11" fillId="0" borderId="0" xfId="0" applyFont="1"/>
    <xf numFmtId="4" fontId="11" fillId="0" borderId="0" xfId="0" applyNumberFormat="1" applyFont="1"/>
    <xf numFmtId="10" fontId="11" fillId="0" borderId="0" xfId="0" applyNumberFormat="1" applyFont="1" applyAlignment="1">
      <alignment horizontal="center"/>
    </xf>
    <xf numFmtId="0" fontId="3" fillId="2" borderId="0" xfId="0" applyFont="1" applyFill="1"/>
    <xf numFmtId="4" fontId="2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2" fillId="2" borderId="10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" fontId="2" fillId="2" borderId="12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0" fontId="3" fillId="3" borderId="0" xfId="0" applyFont="1" applyFill="1"/>
    <xf numFmtId="4" fontId="2" fillId="3" borderId="0" xfId="0" applyNumberFormat="1" applyFont="1" applyFill="1" applyAlignment="1">
      <alignment horizontal="center"/>
    </xf>
    <xf numFmtId="4" fontId="2" fillId="3" borderId="10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4" fontId="2" fillId="3" borderId="12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4" fontId="4" fillId="3" borderId="7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1" xfId="0" applyFont="1" applyFill="1" applyBorder="1" applyAlignment="1">
      <alignment horizontal="center"/>
    </xf>
    <xf numFmtId="10" fontId="3" fillId="4" borderId="0" xfId="0" applyNumberFormat="1" applyFont="1" applyFill="1" applyAlignment="1">
      <alignment horizontal="center"/>
    </xf>
    <xf numFmtId="10" fontId="2" fillId="4" borderId="2" xfId="0" applyNumberFormat="1" applyFont="1" applyFill="1" applyBorder="1" applyAlignment="1">
      <alignment horizontal="center"/>
    </xf>
    <xf numFmtId="10" fontId="4" fillId="4" borderId="2" xfId="0" applyNumberFormat="1" applyFont="1" applyFill="1" applyBorder="1" applyAlignment="1">
      <alignment horizontal="center"/>
    </xf>
    <xf numFmtId="0" fontId="3" fillId="4" borderId="0" xfId="0" applyFont="1" applyFill="1"/>
    <xf numFmtId="10" fontId="2" fillId="4" borderId="0" xfId="0" applyNumberFormat="1" applyFont="1" applyFill="1" applyAlignment="1">
      <alignment horizontal="center"/>
    </xf>
    <xf numFmtId="10" fontId="4" fillId="4" borderId="12" xfId="0" applyNumberFormat="1" applyFont="1" applyFill="1" applyBorder="1" applyAlignment="1">
      <alignment horizontal="center"/>
    </xf>
    <xf numFmtId="4" fontId="2" fillId="6" borderId="0" xfId="0" applyNumberFormat="1" applyFont="1" applyFill="1" applyAlignment="1">
      <alignment horizontal="center"/>
    </xf>
    <xf numFmtId="4" fontId="2" fillId="6" borderId="10" xfId="0" applyNumberFormat="1" applyFont="1" applyFill="1" applyBorder="1" applyAlignment="1">
      <alignment horizontal="center"/>
    </xf>
    <xf numFmtId="4" fontId="3" fillId="6" borderId="0" xfId="0" applyNumberFormat="1" applyFont="1" applyFill="1" applyAlignment="1">
      <alignment horizontal="center"/>
    </xf>
    <xf numFmtId="4" fontId="2" fillId="6" borderId="2" xfId="0" applyNumberFormat="1" applyFont="1" applyFill="1" applyBorder="1" applyAlignment="1">
      <alignment horizontal="center"/>
    </xf>
    <xf numFmtId="0" fontId="3" fillId="6" borderId="0" xfId="0" applyFont="1" applyFill="1"/>
    <xf numFmtId="4" fontId="2" fillId="6" borderId="12" xfId="0" applyNumberFormat="1" applyFont="1" applyFill="1" applyBorder="1" applyAlignment="1">
      <alignment horizontal="center"/>
    </xf>
    <xf numFmtId="4" fontId="3" fillId="6" borderId="5" xfId="0" applyNumberFormat="1" applyFont="1" applyFill="1" applyBorder="1" applyAlignment="1">
      <alignment horizontal="center"/>
    </xf>
    <xf numFmtId="10" fontId="3" fillId="4" borderId="13" xfId="0" applyNumberFormat="1" applyFont="1" applyFill="1" applyBorder="1" applyAlignment="1">
      <alignment horizontal="center"/>
    </xf>
    <xf numFmtId="4" fontId="2" fillId="6" borderId="3" xfId="0" applyNumberFormat="1" applyFont="1" applyFill="1" applyBorder="1" applyAlignment="1">
      <alignment horizontal="center"/>
    </xf>
    <xf numFmtId="10" fontId="2" fillId="4" borderId="14" xfId="0" applyNumberFormat="1" applyFont="1" applyFill="1" applyBorder="1" applyAlignment="1">
      <alignment horizontal="center"/>
    </xf>
    <xf numFmtId="10" fontId="4" fillId="4" borderId="14" xfId="0" applyNumberFormat="1" applyFont="1" applyFill="1" applyBorder="1" applyAlignment="1">
      <alignment horizontal="center"/>
    </xf>
    <xf numFmtId="4" fontId="3" fillId="6" borderId="3" xfId="0" applyNumberFormat="1" applyFont="1" applyFill="1" applyBorder="1" applyAlignment="1">
      <alignment horizontal="center"/>
    </xf>
    <xf numFmtId="10" fontId="3" fillId="4" borderId="14" xfId="0" applyNumberFormat="1" applyFont="1" applyFill="1" applyBorder="1" applyAlignment="1">
      <alignment horizontal="center"/>
    </xf>
    <xf numFmtId="4" fontId="4" fillId="6" borderId="4" xfId="0" applyNumberFormat="1" applyFont="1" applyFill="1" applyBorder="1" applyAlignment="1">
      <alignment horizontal="center"/>
    </xf>
    <xf numFmtId="10" fontId="3" fillId="4" borderId="15" xfId="0" applyNumberFormat="1" applyFont="1" applyFill="1" applyBorder="1" applyAlignment="1">
      <alignment horizontal="center"/>
    </xf>
    <xf numFmtId="4" fontId="4" fillId="6" borderId="3" xfId="0" applyNumberFormat="1" applyFont="1" applyFill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0" fontId="8" fillId="0" borderId="0" xfId="1" applyFont="1"/>
    <xf numFmtId="0" fontId="12" fillId="0" borderId="3" xfId="1" applyFont="1" applyBorder="1" applyAlignment="1">
      <alignment horizontal="left"/>
    </xf>
    <xf numFmtId="0" fontId="2" fillId="5" borderId="5" xfId="0" applyFont="1" applyFill="1" applyBorder="1"/>
    <xf numFmtId="4" fontId="4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4" fontId="2" fillId="6" borderId="2" xfId="0" applyNumberFormat="1" applyFont="1" applyFill="1" applyBorder="1" applyAlignment="1">
      <alignment horizontal="center" wrapText="1"/>
    </xf>
    <xf numFmtId="10" fontId="2" fillId="0" borderId="2" xfId="0" applyNumberFormat="1" applyFont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10" fontId="11" fillId="0" borderId="0" xfId="0" applyNumberFormat="1" applyFont="1"/>
    <xf numFmtId="0" fontId="2" fillId="0" borderId="0" xfId="0" applyFont="1"/>
    <xf numFmtId="0" fontId="13" fillId="0" borderId="0" xfId="0" applyFont="1"/>
    <xf numFmtId="0" fontId="14" fillId="0" borderId="0" xfId="0" applyFont="1"/>
    <xf numFmtId="0" fontId="8" fillId="0" borderId="5" xfId="1" applyFont="1" applyBorder="1" applyAlignment="1">
      <alignment horizontal="justify" vertical="top" wrapText="1"/>
    </xf>
    <xf numFmtId="0" fontId="8" fillId="0" borderId="3" xfId="1" applyFont="1" applyBorder="1" applyAlignment="1">
      <alignment horizontal="justify" vertical="top" wrapText="1"/>
    </xf>
    <xf numFmtId="0" fontId="3" fillId="0" borderId="3" xfId="0" applyFont="1" applyBorder="1"/>
    <xf numFmtId="0" fontId="3" fillId="0" borderId="4" xfId="0" applyFont="1" applyBorder="1"/>
    <xf numFmtId="0" fontId="2" fillId="0" borderId="3" xfId="0" applyFont="1" applyBorder="1"/>
    <xf numFmtId="4" fontId="3" fillId="0" borderId="6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0" fontId="11" fillId="0" borderId="5" xfId="0" applyFont="1" applyBorder="1"/>
    <xf numFmtId="0" fontId="10" fillId="0" borderId="1" xfId="0" applyFont="1" applyBorder="1"/>
    <xf numFmtId="4" fontId="10" fillId="0" borderId="1" xfId="0" applyNumberFormat="1" applyFont="1" applyBorder="1"/>
    <xf numFmtId="10" fontId="10" fillId="0" borderId="13" xfId="0" applyNumberFormat="1" applyFont="1" applyBorder="1"/>
    <xf numFmtId="0" fontId="10" fillId="0" borderId="3" xfId="0" applyFont="1" applyBorder="1"/>
    <xf numFmtId="10" fontId="10" fillId="0" borderId="14" xfId="0" applyNumberFormat="1" applyFont="1" applyBorder="1"/>
    <xf numFmtId="0" fontId="10" fillId="0" borderId="4" xfId="0" applyFont="1" applyBorder="1"/>
    <xf numFmtId="0" fontId="10" fillId="0" borderId="2" xfId="0" applyFont="1" applyBorder="1"/>
    <xf numFmtId="4" fontId="10" fillId="0" borderId="2" xfId="0" applyNumberFormat="1" applyFont="1" applyBorder="1"/>
    <xf numFmtId="10" fontId="10" fillId="0" borderId="15" xfId="0" applyNumberFormat="1" applyFont="1" applyBorder="1"/>
    <xf numFmtId="10" fontId="15" fillId="0" borderId="0" xfId="0" applyNumberFormat="1" applyFont="1"/>
    <xf numFmtId="0" fontId="3" fillId="0" borderId="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2" xfId="0" applyFont="1" applyBorder="1"/>
    <xf numFmtId="0" fontId="3" fillId="0" borderId="15" xfId="0" applyFont="1" applyBorder="1"/>
    <xf numFmtId="0" fontId="4" fillId="0" borderId="5" xfId="0" applyFont="1" applyBorder="1"/>
  </cellXfs>
  <cellStyles count="2">
    <cellStyle name="Κανονικό" xfId="0" builtinId="0"/>
    <cellStyle name="Κανονικό 2" xfId="1" xr:uid="{5AA59CAB-DF85-4AA6-AC50-D52F70FB41EB}"/>
  </cellStyles>
  <dxfs count="6">
    <dxf>
      <fill>
        <patternFill patternType="solid">
          <fgColor theme="4" tint="0.79998168889431442"/>
          <bgColor theme="4" tint="0.79995117038483843"/>
        </patternFill>
      </fill>
    </dxf>
    <dxf>
      <font>
        <b/>
        <i val="0"/>
        <color theme="4"/>
      </font>
      <border>
        <top style="double">
          <color theme="4"/>
        </top>
      </border>
    </dxf>
    <dxf>
      <font>
        <b/>
        <i val="0"/>
        <color theme="3"/>
      </font>
    </dxf>
    <dxf>
      <font>
        <color theme="3"/>
      </font>
      <fill>
        <patternFill patternType="none">
          <bgColor auto="1"/>
        </patternFill>
      </fill>
      <border>
        <bottom style="thin">
          <color theme="0" tint="-0.24994659260841701"/>
        </bottom>
      </border>
    </dxf>
    <dxf>
      <font>
        <b val="0"/>
        <i/>
        <sz val="10"/>
        <color theme="3"/>
        <name val="Calibri Light"/>
        <scheme val="major"/>
      </font>
      <border>
        <vertical/>
        <horizontal/>
      </border>
    </dxf>
    <dxf>
      <font>
        <color theme="1"/>
      </font>
      <border>
        <vertical/>
        <horizontal/>
      </border>
    </dxf>
  </dxfs>
  <tableStyles count="2" defaultTableStyle="TableStyleMedium2" defaultPivotStyle="PivotStyleLight16">
    <tableStyle name="Οικογενειακός προϋπολογισμός " pivot="0" table="0" count="10" xr9:uid="{4AC3E5B9-616A-4784-938D-9F62CF564318}">
      <tableStyleElement type="wholeTable" dxfId="5"/>
      <tableStyleElement type="headerRow" dxfId="4"/>
    </tableStyle>
    <tableStyle name="Στυλ πίνακα οικογενειακού προϋπολογισμού" pivot="0" count="4" xr9:uid="{A6A58788-1FBD-4500-BEB9-B2831CC8562A}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46F421CA-312F-682f-3DD2-61675219B42D}">
      <x14:dxfs count="8">
        <dxf>
          <font>
            <color theme="0" tint="-0.34998626667073579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0" tint="-0.34998626667073579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4" tint="0.599963377788628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4" tint="0.599963377788628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6" tint="0.79998168889431442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6" tint="0.59999389629810485"/>
              <bgColor theme="4" tint="0.7999816888943144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Οικογενειακός προϋπολογισμός 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2681539807524"/>
          <c:y val="2.5428331875182269E-2"/>
          <c:w val="0.83395406824146978"/>
          <c:h val="0.420323709536307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'4x-enoik-2GL'!$B$24:$B$31</c:f>
              <c:strCache>
                <c:ptCount val="8"/>
                <c:pt idx="0">
                  <c:v>Ενοίκιο/ Δόση Δανείου</c:v>
                </c:pt>
                <c:pt idx="1">
                  <c:v>Δημοτικοί Φόροι</c:v>
                </c:pt>
                <c:pt idx="2">
                  <c:v>Έξοδα Αποχέτευσης</c:v>
                </c:pt>
                <c:pt idx="3">
                  <c:v>Ασφάλεια κατοικίας</c:v>
                </c:pt>
                <c:pt idx="4">
                  <c:v>Έξοδα συντήρησης οικίας</c:v>
                </c:pt>
                <c:pt idx="5">
                  <c:v>Αντικατάσταση Ηλεκτρικών και άλλων ειδών</c:v>
                </c:pt>
                <c:pt idx="6">
                  <c:v>Έξοδα κήπου/Πισίνας</c:v>
                </c:pt>
                <c:pt idx="7">
                  <c:v>Άλλα Έξοδα</c:v>
                </c:pt>
              </c:strCache>
            </c:strRef>
          </c:cat>
          <c:val>
            <c:numRef>
              <c:f>'4x-enoik-2GL'!$C$24:$C$31</c:f>
              <c:numCache>
                <c:formatCode>#,##0.00</c:formatCode>
                <c:ptCount val="8"/>
                <c:pt idx="0">
                  <c:v>850</c:v>
                </c:pt>
                <c:pt idx="1">
                  <c:v>20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1-47F3-B564-CC21DE43C26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2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81-47F3-B564-CC21DE43C267}"/>
                </c:ext>
              </c:extLst>
            </c:dLbl>
            <c:dLbl>
              <c:idx val="1"/>
              <c:layout>
                <c:manualLayout>
                  <c:x val="0"/>
                  <c:y val="-4.6296296296296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81-47F3-B564-CC21DE43C267}"/>
                </c:ext>
              </c:extLst>
            </c:dLbl>
            <c:dLbl>
              <c:idx val="2"/>
              <c:layout>
                <c:manualLayout>
                  <c:x val="1.3888888888888838E-2"/>
                  <c:y val="-3.7037037037037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81-47F3-B564-CC21DE43C267}"/>
                </c:ext>
              </c:extLst>
            </c:dLbl>
            <c:dLbl>
              <c:idx val="3"/>
              <c:layout>
                <c:manualLayout>
                  <c:x val="2.7777777777777779E-3"/>
                  <c:y val="-4.1666666666666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81-47F3-B564-CC21DE43C267}"/>
                </c:ext>
              </c:extLst>
            </c:dLbl>
            <c:dLbl>
              <c:idx val="4"/>
              <c:layout>
                <c:manualLayout>
                  <c:x val="-8.3333333333333332E-3"/>
                  <c:y val="-6.0185185185185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81-47F3-B564-CC21DE43C267}"/>
                </c:ext>
              </c:extLst>
            </c:dLbl>
            <c:dLbl>
              <c:idx val="5"/>
              <c:layout>
                <c:manualLayout>
                  <c:x val="0"/>
                  <c:y val="-5.09259259259259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81-47F3-B564-CC21DE43C267}"/>
                </c:ext>
              </c:extLst>
            </c:dLbl>
            <c:dLbl>
              <c:idx val="6"/>
              <c:layout>
                <c:manualLayout>
                  <c:x val="8.3333333333332309E-3"/>
                  <c:y val="-4.6296296296296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81-47F3-B564-CC21DE43C2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'4x-enoik-2GL'!$B$24:$B$31</c:f>
              <c:strCache>
                <c:ptCount val="8"/>
                <c:pt idx="0">
                  <c:v>Ενοίκιο/ Δόση Δανείου</c:v>
                </c:pt>
                <c:pt idx="1">
                  <c:v>Δημοτικοί Φόροι</c:v>
                </c:pt>
                <c:pt idx="2">
                  <c:v>Έξοδα Αποχέτευσης</c:v>
                </c:pt>
                <c:pt idx="3">
                  <c:v>Ασφάλεια κατοικίας</c:v>
                </c:pt>
                <c:pt idx="4">
                  <c:v>Έξοδα συντήρησης οικίας</c:v>
                </c:pt>
                <c:pt idx="5">
                  <c:v>Αντικατάσταση Ηλεκτρικών και άλλων ειδών</c:v>
                </c:pt>
                <c:pt idx="6">
                  <c:v>Έξοδα κήπου/Πισίνας</c:v>
                </c:pt>
                <c:pt idx="7">
                  <c:v>Άλλα Έξοδα</c:v>
                </c:pt>
              </c:strCache>
            </c:strRef>
          </c:cat>
          <c:val>
            <c:numRef>
              <c:f>'4x-enoik-2GL'!$D$24:$D$31</c:f>
              <c:numCache>
                <c:formatCode>#,##0.00</c:formatCode>
                <c:ptCount val="8"/>
                <c:pt idx="0">
                  <c:v>850</c:v>
                </c:pt>
                <c:pt idx="1">
                  <c:v>20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1-47F3-B564-CC21DE43C2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37297344"/>
        <c:axId val="1778083776"/>
      </c:barChart>
      <c:catAx>
        <c:axId val="163729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778083776"/>
        <c:crosses val="autoZero"/>
        <c:auto val="1"/>
        <c:lblAlgn val="ctr"/>
        <c:lblOffset val="100"/>
        <c:noMultiLvlLbl val="0"/>
      </c:catAx>
      <c:valAx>
        <c:axId val="1778083776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63729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title>
    <c:autoTitleDeleted val="0"/>
    <c:plotArea>
      <c:layout>
        <c:manualLayout>
          <c:layoutTarget val="inner"/>
          <c:xMode val="edge"/>
          <c:yMode val="edge"/>
          <c:x val="6.9254697426840331E-2"/>
          <c:y val="7.3799941673957425E-2"/>
          <c:w val="0.93074530257315968"/>
          <c:h val="0.701453182549712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'ΕΛΛΕΙΜΑΤΙΚΟΣ '!$D$6</c:f>
              <c:strCache>
                <c:ptCount val="1"/>
                <c:pt idx="0">
                  <c:v>ΣΤΟΧΕΥΜΕΝΑ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7.78816199376947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8CE-4BE5-96A9-DF11DC507709}"/>
                </c:ext>
              </c:extLst>
            </c:dLbl>
            <c:dLbl>
              <c:idx val="7"/>
              <c:layout>
                <c:manualLayout>
                  <c:x val="-7.742934572202864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27-4510-8633-2634D8660F6E}"/>
                </c:ext>
              </c:extLst>
            </c:dLbl>
            <c:dLbl>
              <c:idx val="8"/>
              <c:layout>
                <c:manualLayout>
                  <c:x val="-2.1417445482866115E-2"/>
                  <c:y val="-2.7434842249657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27-4510-8633-2634D8660F6E}"/>
                </c:ext>
              </c:extLst>
            </c:dLbl>
            <c:dLbl>
              <c:idx val="9"/>
              <c:layout>
                <c:manualLayout>
                  <c:x val="-1.265576323987546E-2"/>
                  <c:y val="-5.02966297600789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27-4510-8633-2634D8660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'ΕΛΛΕΙΜΑΤΙΚΟΣ '!$A$7:$B$19</c:f>
              <c:multiLvlStrCache>
                <c:ptCount val="10"/>
                <c:lvl>
                  <c:pt idx="1">
                    <c:v>Έξοδα Στέγασης</c:v>
                  </c:pt>
                  <c:pt idx="2">
                    <c:v> Έξοδα Χρηματοδότησης</c:v>
                  </c:pt>
                  <c:pt idx="3">
                    <c:v>Έξοδα Εκπαίδευσης</c:v>
                  </c:pt>
                  <c:pt idx="4">
                    <c:v>Ιατρικά Έξοδα</c:v>
                  </c:pt>
                  <c:pt idx="6">
                    <c:v>Προσωπικά Έξοδα</c:v>
                  </c:pt>
                  <c:pt idx="7">
                    <c:v>Έξοδα Χρήσης και Λειτουργίας</c:v>
                  </c:pt>
                  <c:pt idx="8">
                    <c:v>Έξοδα Διατροφής</c:v>
                  </c:pt>
                  <c:pt idx="9">
                    <c:v>Μεταφορικά Έξοδα</c:v>
                  </c:pt>
                </c:lvl>
                <c:lvl>
                  <c:pt idx="1">
                    <c:v>ΑΝΕΛΑΣΤΙΚΑ</c:v>
                  </c:pt>
                  <c:pt idx="6">
                    <c:v>ΕΛΑΣΤΙΚΑ</c:v>
                  </c:pt>
                </c:lvl>
              </c:multiLvlStrCache>
            </c:multiLvlStrRef>
          </c:cat>
          <c:val>
            <c:numRef>
              <c:f>'ΕΛΛΕΙΜΑΤΙΚΟΣ '!$D$7:$D$19</c:f>
              <c:numCache>
                <c:formatCode>#,##0.00</c:formatCode>
                <c:ptCount val="13"/>
                <c:pt idx="1">
                  <c:v>920</c:v>
                </c:pt>
                <c:pt idx="2">
                  <c:v>450</c:v>
                </c:pt>
                <c:pt idx="3">
                  <c:v>325</c:v>
                </c:pt>
                <c:pt idx="4">
                  <c:v>160</c:v>
                </c:pt>
                <c:pt idx="6">
                  <c:v>630</c:v>
                </c:pt>
                <c:pt idx="7">
                  <c:v>675</c:v>
                </c:pt>
                <c:pt idx="8">
                  <c:v>450</c:v>
                </c:pt>
                <c:pt idx="9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E-4BE5-96A9-DF11DC507709}"/>
            </c:ext>
          </c:extLst>
        </c:ser>
        <c:ser>
          <c:idx val="2"/>
          <c:order val="2"/>
          <c:tx>
            <c:strRef>
              <c:f>'ΕΛΛΕΙΜΑΤΙΚΟΣ '!$E$6</c:f>
              <c:strCache>
                <c:ptCount val="1"/>
                <c:pt idx="0">
                  <c:v>ΤΕΛΙΚΑ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2390965732087226E-2"/>
                  <c:y val="-4.3895747599451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CE-4BE5-96A9-DF11DC507709}"/>
                </c:ext>
              </c:extLst>
            </c:dLbl>
            <c:dLbl>
              <c:idx val="3"/>
              <c:layout>
                <c:manualLayout>
                  <c:x val="1.2655763239875247E-2"/>
                  <c:y val="-5.2126200274348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CE-4BE5-96A9-DF11DC507709}"/>
                </c:ext>
              </c:extLst>
            </c:dLbl>
            <c:dLbl>
              <c:idx val="4"/>
              <c:layout>
                <c:manualLayout>
                  <c:x val="1.1682242990654063E-2"/>
                  <c:y val="-4.38957475994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27-4510-8633-2634D8660F6E}"/>
                </c:ext>
              </c:extLst>
            </c:dLbl>
            <c:dLbl>
              <c:idx val="7"/>
              <c:layout>
                <c:manualLayout>
                  <c:x val="8.7616822429906534E-3"/>
                  <c:y val="-1.92043895747599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CE-4BE5-96A9-DF11DC507709}"/>
                </c:ext>
              </c:extLst>
            </c:dLbl>
            <c:dLbl>
              <c:idx val="9"/>
              <c:layout>
                <c:manualLayout>
                  <c:x val="1.5576323987538941E-2"/>
                  <c:y val="-4.11522633744855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27-4510-8633-2634D8660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'ΕΛΛΕΙΜΑΤΙΚΟΣ '!$A$7:$B$19</c:f>
              <c:multiLvlStrCache>
                <c:ptCount val="10"/>
                <c:lvl>
                  <c:pt idx="1">
                    <c:v>Έξοδα Στέγασης</c:v>
                  </c:pt>
                  <c:pt idx="2">
                    <c:v> Έξοδα Χρηματοδότησης</c:v>
                  </c:pt>
                  <c:pt idx="3">
                    <c:v>Έξοδα Εκπαίδευσης</c:v>
                  </c:pt>
                  <c:pt idx="4">
                    <c:v>Ιατρικά Έξοδα</c:v>
                  </c:pt>
                  <c:pt idx="6">
                    <c:v>Προσωπικά Έξοδα</c:v>
                  </c:pt>
                  <c:pt idx="7">
                    <c:v>Έξοδα Χρήσης και Λειτουργίας</c:v>
                  </c:pt>
                  <c:pt idx="8">
                    <c:v>Έξοδα Διατροφής</c:v>
                  </c:pt>
                  <c:pt idx="9">
                    <c:v>Μεταφορικά Έξοδα</c:v>
                  </c:pt>
                </c:lvl>
                <c:lvl>
                  <c:pt idx="1">
                    <c:v>ΑΝΕΛΑΣΤΙΚΑ</c:v>
                  </c:pt>
                  <c:pt idx="6">
                    <c:v>ΕΛΑΣΤΙΚΑ</c:v>
                  </c:pt>
                </c:lvl>
              </c:multiLvlStrCache>
            </c:multiLvlStrRef>
          </c:cat>
          <c:val>
            <c:numRef>
              <c:f>'ΕΛΛΕΙΜΑΤΙΚΟΣ '!$E$7:$E$19</c:f>
              <c:numCache>
                <c:formatCode>#,##0.00</c:formatCode>
                <c:ptCount val="13"/>
                <c:pt idx="1">
                  <c:v>920</c:v>
                </c:pt>
                <c:pt idx="2">
                  <c:v>450</c:v>
                </c:pt>
                <c:pt idx="3">
                  <c:v>325</c:v>
                </c:pt>
                <c:pt idx="4">
                  <c:v>160</c:v>
                </c:pt>
                <c:pt idx="6">
                  <c:v>940</c:v>
                </c:pt>
                <c:pt idx="7">
                  <c:v>780</c:v>
                </c:pt>
                <c:pt idx="8">
                  <c:v>675</c:v>
                </c:pt>
                <c:pt idx="9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CE-4BE5-96A9-DF11DC507709}"/>
            </c:ext>
          </c:extLst>
        </c:ser>
        <c:ser>
          <c:idx val="3"/>
          <c:order val="3"/>
          <c:tx>
            <c:strRef>
              <c:f>'ΕΛΛΕΙΜΑΤΙΚΟΣ '!$F$6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070872274143298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CE-4BE5-96A9-DF11DC507709}"/>
                </c:ext>
              </c:extLst>
            </c:dLbl>
            <c:dLbl>
              <c:idx val="3"/>
              <c:layout>
                <c:manualLayout>
                  <c:x val="8.7616822429906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CE-4BE5-96A9-DF11DC507709}"/>
                </c:ext>
              </c:extLst>
            </c:dLbl>
            <c:dLbl>
              <c:idx val="4"/>
              <c:layout>
                <c:manualLayout>
                  <c:x val="1.654984423676012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CE-4BE5-96A9-DF11DC507709}"/>
                </c:ext>
              </c:extLst>
            </c:dLbl>
            <c:dLbl>
              <c:idx val="6"/>
              <c:layout>
                <c:manualLayout>
                  <c:x val="1.26557632398753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CE-4BE5-96A9-DF11DC507709}"/>
                </c:ext>
              </c:extLst>
            </c:dLbl>
            <c:dLbl>
              <c:idx val="7"/>
              <c:layout>
                <c:manualLayout>
                  <c:x val="8.7616822429905823E-3"/>
                  <c:y val="-1.0059325952015797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8CE-4BE5-96A9-DF11DC507709}"/>
                </c:ext>
              </c:extLst>
            </c:dLbl>
            <c:dLbl>
              <c:idx val="8"/>
              <c:layout>
                <c:manualLayout>
                  <c:x val="1.3629283489096573E-2"/>
                  <c:y val="-2.7434842249657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CE-4BE5-96A9-DF11DC507709}"/>
                </c:ext>
              </c:extLst>
            </c:dLbl>
            <c:dLbl>
              <c:idx val="9"/>
              <c:layout>
                <c:manualLayout>
                  <c:x val="8.7616822429906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27-4510-8633-2634D8660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'ΕΛΛΕΙΜΑΤΙΚΟΣ '!$A$7:$B$19</c:f>
              <c:multiLvlStrCache>
                <c:ptCount val="10"/>
                <c:lvl>
                  <c:pt idx="1">
                    <c:v>Έξοδα Στέγασης</c:v>
                  </c:pt>
                  <c:pt idx="2">
                    <c:v> Έξοδα Χρηματοδότησης</c:v>
                  </c:pt>
                  <c:pt idx="3">
                    <c:v>Έξοδα Εκπαίδευσης</c:v>
                  </c:pt>
                  <c:pt idx="4">
                    <c:v>Ιατρικά Έξοδα</c:v>
                  </c:pt>
                  <c:pt idx="6">
                    <c:v>Προσωπικά Έξοδα</c:v>
                  </c:pt>
                  <c:pt idx="7">
                    <c:v>Έξοδα Χρήσης και Λειτουργίας</c:v>
                  </c:pt>
                  <c:pt idx="8">
                    <c:v>Έξοδα Διατροφής</c:v>
                  </c:pt>
                  <c:pt idx="9">
                    <c:v>Μεταφορικά Έξοδα</c:v>
                  </c:pt>
                </c:lvl>
                <c:lvl>
                  <c:pt idx="1">
                    <c:v>ΑΝΕΛΑΣΤΙΚΑ</c:v>
                  </c:pt>
                  <c:pt idx="6">
                    <c:v>ΕΛΑΣΤΙΚΑ</c:v>
                  </c:pt>
                </c:lvl>
              </c:multiLvlStrCache>
            </c:multiLvlStrRef>
          </c:cat>
          <c:val>
            <c:numRef>
              <c:f>'ΕΛΛΕΙΜΑΤΙΚΟΣ '!$F$7:$F$19</c:f>
              <c:numCache>
                <c:formatCode>0.00%</c:formatCode>
                <c:ptCount val="13"/>
                <c:pt idx="1">
                  <c:v>0.19616204690831557</c:v>
                </c:pt>
                <c:pt idx="2">
                  <c:v>9.5948827292110878E-2</c:v>
                </c:pt>
                <c:pt idx="3">
                  <c:v>6.9296375266524518E-2</c:v>
                </c:pt>
                <c:pt idx="4">
                  <c:v>3.4115138592750532E-2</c:v>
                </c:pt>
                <c:pt idx="6">
                  <c:v>0.20042643923240938</c:v>
                </c:pt>
                <c:pt idx="7">
                  <c:v>0.16631130063965885</c:v>
                </c:pt>
                <c:pt idx="8">
                  <c:v>0.1439232409381663</c:v>
                </c:pt>
                <c:pt idx="9">
                  <c:v>9.3816631130063971E-2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CE-4BE5-96A9-DF11DC5077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43072400"/>
        <c:axId val="17781483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'ΕΛΛΕΙΜΑΤΙΚΟΣ '!$C$6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CY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'ΕΛΛΕΙΜΑΤΙΚΟΣ '!$A$7:$B$19</c15:sqref>
                        </c15:formulaRef>
                      </c:ext>
                    </c:extLst>
                    <c:multiLvlStrCache>
                      <c:ptCount val="10"/>
                      <c:lvl>
                        <c:pt idx="1">
                          <c:v>Έξοδα Στέγασης</c:v>
                        </c:pt>
                        <c:pt idx="2">
                          <c:v> Έξοδα Χρηματοδότησης</c:v>
                        </c:pt>
                        <c:pt idx="3">
                          <c:v>Έξοδα Εκπαίδευσης</c:v>
                        </c:pt>
                        <c:pt idx="4">
                          <c:v>Ιατρικά Έξοδα</c:v>
                        </c:pt>
                        <c:pt idx="6">
                          <c:v>Προσωπικά Έξοδα</c:v>
                        </c:pt>
                        <c:pt idx="7">
                          <c:v>Έξοδα Χρήσης και Λειτουργίας</c:v>
                        </c:pt>
                        <c:pt idx="8">
                          <c:v>Έξοδα Διατροφής</c:v>
                        </c:pt>
                        <c:pt idx="9">
                          <c:v>Μεταφορικά Έξοδα</c:v>
                        </c:pt>
                      </c:lvl>
                      <c:lvl>
                        <c:pt idx="1">
                          <c:v>ΑΝΕΛΑΣΤΙΚΑ</c:v>
                        </c:pt>
                        <c:pt idx="6">
                          <c:v>ΕΛΑΣΤΙΚΑ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'ΕΛΛΕΙΜΑΤΙΚΟΣ '!$C$7:$C$19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8CE-4BE5-96A9-DF11DC507709}"/>
                  </c:ext>
                </c:extLst>
              </c15:ser>
            </c15:filteredBarSeries>
          </c:ext>
        </c:extLst>
      </c:barChart>
      <c:catAx>
        <c:axId val="194307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778148320"/>
        <c:crosses val="autoZero"/>
        <c:auto val="1"/>
        <c:lblAlgn val="ctr"/>
        <c:lblOffset val="100"/>
        <c:noMultiLvlLbl val="0"/>
      </c:catAx>
      <c:valAx>
        <c:axId val="17781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94307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725105513169197E-2"/>
          <c:y val="3.2296147256777173E-2"/>
          <c:w val="0.92811879271882736"/>
          <c:h val="0.7202591997867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'ΑΝΑΛΥΣΗ ΕΛΛΕΙΜΑΤΟΣ'!$C$5:$C$8</c:f>
              <c:strCache>
                <c:ptCount val="4"/>
                <c:pt idx="0">
                  <c:v>ΣΤΟΧΕΥΜΕΝΑ</c:v>
                </c:pt>
                <c:pt idx="1">
                  <c:v>4,000.00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390254420008663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96-43BE-9D75-6EAFABC71E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'ΑΝΑΛΥΣΗ ΕΛΛΕΙΜΑΤΟΣ'!$A$10:$B$18</c:f>
              <c:strCache>
                <c:ptCount val="8"/>
                <c:pt idx="0">
                  <c:v>Έξοδα Στέγασης</c:v>
                </c:pt>
                <c:pt idx="1">
                  <c:v>Προσωπικά Έξοδα</c:v>
                </c:pt>
                <c:pt idx="2">
                  <c:v>Έξοδα Διατροφής</c:v>
                </c:pt>
                <c:pt idx="3">
                  <c:v>Έξοδα Χρήσης και Λειτουργίας</c:v>
                </c:pt>
                <c:pt idx="4">
                  <c:v> Έξοδα Χρηματοδότησης</c:v>
                </c:pt>
                <c:pt idx="5">
                  <c:v>Μεταφορικά Έξοδα</c:v>
                </c:pt>
                <c:pt idx="6">
                  <c:v>Έξοδα Εκπαίδευσης</c:v>
                </c:pt>
                <c:pt idx="7">
                  <c:v>Ιατρικά Έξοδα</c:v>
                </c:pt>
              </c:strCache>
            </c:strRef>
          </c:cat>
          <c:val>
            <c:numRef>
              <c:f>'ΑΝΑΛΥΣΗ ΕΛΛΕΙΜΑΤΟΣ'!$C$10:$C$18</c:f>
              <c:numCache>
                <c:formatCode>#,##0.00</c:formatCode>
                <c:ptCount val="9"/>
                <c:pt idx="0">
                  <c:v>920</c:v>
                </c:pt>
                <c:pt idx="1">
                  <c:v>630</c:v>
                </c:pt>
                <c:pt idx="2">
                  <c:v>450</c:v>
                </c:pt>
                <c:pt idx="3">
                  <c:v>675</c:v>
                </c:pt>
                <c:pt idx="4">
                  <c:v>450</c:v>
                </c:pt>
                <c:pt idx="5">
                  <c:v>390</c:v>
                </c:pt>
                <c:pt idx="6">
                  <c:v>325</c:v>
                </c:pt>
                <c:pt idx="7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E-4D49-8C23-AE4F5E30DBA7}"/>
            </c:ext>
          </c:extLst>
        </c:ser>
        <c:ser>
          <c:idx val="1"/>
          <c:order val="1"/>
          <c:tx>
            <c:strRef>
              <c:f>'ΑΝΑΛΥΣΗ ΕΛΛΕΙΜΑΤΟΣ'!$D$5:$D$8</c:f>
              <c:strCache>
                <c:ptCount val="4"/>
                <c:pt idx="0">
                  <c:v>ΤΕΛΙΚΑ</c:v>
                </c:pt>
                <c:pt idx="1">
                  <c:v>4,690.00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2341526520051747E-2"/>
                  <c:y val="-1.0920010920010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2E-4D49-8C23-AE4F5E30DBA7}"/>
                </c:ext>
              </c:extLst>
            </c:dLbl>
            <c:dLbl>
              <c:idx val="2"/>
              <c:layout>
                <c:manualLayout>
                  <c:x val="1.078050884001725E-2"/>
                  <c:y val="-1.00098943748560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2E-4D49-8C23-AE4F5E30DBA7}"/>
                </c:ext>
              </c:extLst>
            </c:dLbl>
            <c:dLbl>
              <c:idx val="3"/>
              <c:layout>
                <c:manualLayout>
                  <c:x val="3.2341526520051747E-2"/>
                  <c:y val="-8.1900081900081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2E-4D49-8C23-AE4F5E30DBA7}"/>
                </c:ext>
              </c:extLst>
            </c:dLbl>
            <c:dLbl>
              <c:idx val="4"/>
              <c:layout>
                <c:manualLayout>
                  <c:x val="1.940491591203097E-2"/>
                  <c:y val="-3.2760032760032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2E-4D49-8C23-AE4F5E30DBA7}"/>
                </c:ext>
              </c:extLst>
            </c:dLbl>
            <c:dLbl>
              <c:idx val="5"/>
              <c:layout>
                <c:manualLayout>
                  <c:x val="1.5092712376024069E-2"/>
                  <c:y val="-4.91400491400492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62E-4D49-8C23-AE4F5E30DBA7}"/>
                </c:ext>
              </c:extLst>
            </c:dLbl>
            <c:dLbl>
              <c:idx val="6"/>
              <c:layout>
                <c:manualLayout>
                  <c:x val="1.6170763260025874E-2"/>
                  <c:y val="-6.5520065520065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62E-4D49-8C23-AE4F5E30DBA7}"/>
                </c:ext>
              </c:extLst>
            </c:dLbl>
            <c:dLbl>
              <c:idx val="7"/>
              <c:layout>
                <c:manualLayout>
                  <c:x val="2.9107373868046571E-2"/>
                  <c:y val="-1.63800163800164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62E-4D49-8C23-AE4F5E30D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'ΑΝΑΛΥΣΗ ΕΛΛΕΙΜΑΤΟΣ'!$A$10:$B$18</c:f>
              <c:strCache>
                <c:ptCount val="8"/>
                <c:pt idx="0">
                  <c:v>Έξοδα Στέγασης</c:v>
                </c:pt>
                <c:pt idx="1">
                  <c:v>Προσωπικά Έξοδα</c:v>
                </c:pt>
                <c:pt idx="2">
                  <c:v>Έξοδα Διατροφής</c:v>
                </c:pt>
                <c:pt idx="3">
                  <c:v>Έξοδα Χρήσης και Λειτουργίας</c:v>
                </c:pt>
                <c:pt idx="4">
                  <c:v> Έξοδα Χρηματοδότησης</c:v>
                </c:pt>
                <c:pt idx="5">
                  <c:v>Μεταφορικά Έξοδα</c:v>
                </c:pt>
                <c:pt idx="6">
                  <c:v>Έξοδα Εκπαίδευσης</c:v>
                </c:pt>
                <c:pt idx="7">
                  <c:v>Ιατρικά Έξοδα</c:v>
                </c:pt>
              </c:strCache>
            </c:strRef>
          </c:cat>
          <c:val>
            <c:numRef>
              <c:f>'ΑΝΑΛΥΣΗ ΕΛΛΕΙΜΑΤΟΣ'!$D$10:$D$18</c:f>
              <c:numCache>
                <c:formatCode>#,##0.00</c:formatCode>
                <c:ptCount val="9"/>
                <c:pt idx="0">
                  <c:v>920</c:v>
                </c:pt>
                <c:pt idx="1">
                  <c:v>940</c:v>
                </c:pt>
                <c:pt idx="2">
                  <c:v>675</c:v>
                </c:pt>
                <c:pt idx="3">
                  <c:v>780</c:v>
                </c:pt>
                <c:pt idx="4">
                  <c:v>450</c:v>
                </c:pt>
                <c:pt idx="5">
                  <c:v>440</c:v>
                </c:pt>
                <c:pt idx="6">
                  <c:v>325</c:v>
                </c:pt>
                <c:pt idx="7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E-4D49-8C23-AE4F5E30DBA7}"/>
            </c:ext>
          </c:extLst>
        </c:ser>
        <c:ser>
          <c:idx val="2"/>
          <c:order val="2"/>
          <c:tx>
            <c:strRef>
              <c:f>'ΑΝΑΛΥΣΗ ΕΛΛΕΙΜΑΤΟΣ'!$E$5:$E$8</c:f>
              <c:strCache>
                <c:ptCount val="4"/>
                <c:pt idx="0">
                  <c:v>ΑΠΟΚΛΙΣΗ</c:v>
                </c:pt>
                <c:pt idx="1">
                  <c:v>690.00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4683053040103496E-3"/>
                  <c:y val="-2.73000273000273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62E-4D49-8C23-AE4F5E30DBA7}"/>
                </c:ext>
              </c:extLst>
            </c:dLbl>
            <c:dLbl>
              <c:idx val="1"/>
              <c:layout>
                <c:manualLayout>
                  <c:x val="1.1858559724018974E-2"/>
                  <c:y val="-8.1900081900081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2E-4D49-8C23-AE4F5E30DBA7}"/>
                </c:ext>
              </c:extLst>
            </c:dLbl>
            <c:dLbl>
              <c:idx val="2"/>
              <c:layout>
                <c:manualLayout>
                  <c:x val="9.7024579560155231E-3"/>
                  <c:y val="-2.73000273000273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2E-4D49-8C23-AE4F5E30DBA7}"/>
                </c:ext>
              </c:extLst>
            </c:dLbl>
            <c:dLbl>
              <c:idx val="3"/>
              <c:layout>
                <c:manualLayout>
                  <c:x val="7.5463561880120744E-3"/>
                  <c:y val="-2.7300027300027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2E-4D49-8C23-AE4F5E30DBA7}"/>
                </c:ext>
              </c:extLst>
            </c:dLbl>
            <c:dLbl>
              <c:idx val="5"/>
              <c:layout>
                <c:manualLayout>
                  <c:x val="9.7024579560155231E-3"/>
                  <c:y val="-3.2760032760032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2E-4D49-8C23-AE4F5E30D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'ΑΝΑΛΥΣΗ ΕΛΛΕΙΜΑΤΟΣ'!$A$10:$B$18</c:f>
              <c:strCache>
                <c:ptCount val="8"/>
                <c:pt idx="0">
                  <c:v>Έξοδα Στέγασης</c:v>
                </c:pt>
                <c:pt idx="1">
                  <c:v>Προσωπικά Έξοδα</c:v>
                </c:pt>
                <c:pt idx="2">
                  <c:v>Έξοδα Διατροφής</c:v>
                </c:pt>
                <c:pt idx="3">
                  <c:v>Έξοδα Χρήσης και Λειτουργίας</c:v>
                </c:pt>
                <c:pt idx="4">
                  <c:v> Έξοδα Χρηματοδότησης</c:v>
                </c:pt>
                <c:pt idx="5">
                  <c:v>Μεταφορικά Έξοδα</c:v>
                </c:pt>
                <c:pt idx="6">
                  <c:v>Έξοδα Εκπαίδευσης</c:v>
                </c:pt>
                <c:pt idx="7">
                  <c:v>Ιατρικά Έξοδα</c:v>
                </c:pt>
              </c:strCache>
            </c:strRef>
          </c:cat>
          <c:val>
            <c:numRef>
              <c:f>'ΑΝΑΛΥΣΗ ΕΛΛΕΙΜΑΤΟΣ'!$E$10:$E$18</c:f>
              <c:numCache>
                <c:formatCode>#,##0.00</c:formatCode>
                <c:ptCount val="9"/>
                <c:pt idx="0">
                  <c:v>0</c:v>
                </c:pt>
                <c:pt idx="1">
                  <c:v>310</c:v>
                </c:pt>
                <c:pt idx="2">
                  <c:v>225</c:v>
                </c:pt>
                <c:pt idx="3">
                  <c:v>105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E-4D49-8C23-AE4F5E30DBA7}"/>
            </c:ext>
          </c:extLst>
        </c:ser>
        <c:ser>
          <c:idx val="3"/>
          <c:order val="3"/>
          <c:tx>
            <c:strRef>
              <c:f>'ΑΝΑΛΥΣΗ ΕΛΛΕΙΜΑΤΟΣ'!$F$5:$F$8</c:f>
              <c:strCache>
                <c:ptCount val="4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764037890846044E-17"/>
                  <c:y val="-3.54900354900354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2E-4D49-8C23-AE4F5E30DBA7}"/>
                </c:ext>
              </c:extLst>
            </c:dLbl>
            <c:dLbl>
              <c:idx val="1"/>
              <c:layout>
                <c:manualLayout>
                  <c:x val="1.2936610608020699E-2"/>
                  <c:y val="-1.0920010920011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2E-4D49-8C23-AE4F5E30DBA7}"/>
                </c:ext>
              </c:extLst>
            </c:dLbl>
            <c:dLbl>
              <c:idx val="2"/>
              <c:layout>
                <c:manualLayout>
                  <c:x val="1.2936610608020699E-2"/>
                  <c:y val="8.19000819000808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62E-4D49-8C23-AE4F5E30DBA7}"/>
                </c:ext>
              </c:extLst>
            </c:dLbl>
            <c:dLbl>
              <c:idx val="3"/>
              <c:layout>
                <c:manualLayout>
                  <c:x val="9.7024579560154849E-3"/>
                  <c:y val="-1.63800163800164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2E-4D49-8C23-AE4F5E30DBA7}"/>
                </c:ext>
              </c:extLst>
            </c:dLbl>
            <c:dLbl>
              <c:idx val="4"/>
              <c:layout>
                <c:manualLayout>
                  <c:x val="1.0780508840016459E-3"/>
                  <c:y val="-4.0950040950040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2E-4D49-8C23-AE4F5E30DBA7}"/>
                </c:ext>
              </c:extLst>
            </c:dLbl>
            <c:dLbl>
              <c:idx val="5"/>
              <c:layout>
                <c:manualLayout>
                  <c:x val="8.624407072013720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62E-4D49-8C23-AE4F5E30DBA7}"/>
                </c:ext>
              </c:extLst>
            </c:dLbl>
            <c:dLbl>
              <c:idx val="6"/>
              <c:layout>
                <c:manualLayout>
                  <c:x val="3.2341526520051748E-3"/>
                  <c:y val="-6.5520065520065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62E-4D49-8C23-AE4F5E30DBA7}"/>
                </c:ext>
              </c:extLst>
            </c:dLbl>
            <c:dLbl>
              <c:idx val="7"/>
              <c:layout>
                <c:manualLayout>
                  <c:x val="4.6356188012074168E-2"/>
                  <c:y val="8.1900081900081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62E-4D49-8C23-AE4F5E30D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'ΑΝΑΛΥΣΗ ΕΛΛΕΙΜΑΤΟΣ'!$A$10:$B$18</c:f>
              <c:strCache>
                <c:ptCount val="8"/>
                <c:pt idx="0">
                  <c:v>Έξοδα Στέγασης</c:v>
                </c:pt>
                <c:pt idx="1">
                  <c:v>Προσωπικά Έξοδα</c:v>
                </c:pt>
                <c:pt idx="2">
                  <c:v>Έξοδα Διατροφής</c:v>
                </c:pt>
                <c:pt idx="3">
                  <c:v>Έξοδα Χρήσης και Λειτουργίας</c:v>
                </c:pt>
                <c:pt idx="4">
                  <c:v> Έξοδα Χρηματοδότησης</c:v>
                </c:pt>
                <c:pt idx="5">
                  <c:v>Μεταφορικά Έξοδα</c:v>
                </c:pt>
                <c:pt idx="6">
                  <c:v>Έξοδα Εκπαίδευσης</c:v>
                </c:pt>
                <c:pt idx="7">
                  <c:v>Ιατρικά Έξοδα</c:v>
                </c:pt>
              </c:strCache>
            </c:strRef>
          </c:cat>
          <c:val>
            <c:numRef>
              <c:f>'ΑΝΑΛΥΣΗ ΕΛΛΕΙΜΑΤΟΣ'!$F$10:$F$18</c:f>
              <c:numCache>
                <c:formatCode>0.00%</c:formatCode>
                <c:ptCount val="9"/>
                <c:pt idx="0">
                  <c:v>0</c:v>
                </c:pt>
                <c:pt idx="1">
                  <c:v>0.44927536231884058</c:v>
                </c:pt>
                <c:pt idx="2">
                  <c:v>0.32608695652173914</c:v>
                </c:pt>
                <c:pt idx="3">
                  <c:v>0.15217391304347827</c:v>
                </c:pt>
                <c:pt idx="4">
                  <c:v>0</c:v>
                </c:pt>
                <c:pt idx="5">
                  <c:v>7.2463768115942032E-2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2E-4D49-8C23-AE4F5E30DB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29472751"/>
        <c:axId val="1691924159"/>
      </c:barChart>
      <c:catAx>
        <c:axId val="12294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691924159"/>
        <c:crosses val="autoZero"/>
        <c:auto val="1"/>
        <c:lblAlgn val="ctr"/>
        <c:lblOffset val="100"/>
        <c:noMultiLvlLbl val="0"/>
      </c:catAx>
      <c:valAx>
        <c:axId val="1691924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229472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/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'4x-enoik-2GL'!$B$35:$B$41</c:f>
              <c:strCache>
                <c:ptCount val="7"/>
                <c:pt idx="0">
                  <c:v>Οικιακή Βοηθός</c:v>
                </c:pt>
                <c:pt idx="1">
                  <c:v>Ηλεκτρισμός</c:v>
                </c:pt>
                <c:pt idx="2">
                  <c:v>Υδατοπρομήθεια</c:v>
                </c:pt>
                <c:pt idx="3">
                  <c:v>θέρμανση</c:v>
                </c:pt>
                <c:pt idx="4">
                  <c:v>Τηλέφωνο/ inernet</c:v>
                </c:pt>
                <c:pt idx="5">
                  <c:v>Καλωδιακή Τηλεόραση</c:v>
                </c:pt>
                <c:pt idx="6">
                  <c:v>Άλλα έξοδα</c:v>
                </c:pt>
              </c:strCache>
            </c:strRef>
          </c:cat>
          <c:val>
            <c:numRef>
              <c:f>'4x-enoik-2GL'!$C$35:$C$41</c:f>
              <c:numCache>
                <c:formatCode>#,##0.00</c:formatCode>
                <c:ptCount val="7"/>
                <c:pt idx="1">
                  <c:v>250</c:v>
                </c:pt>
                <c:pt idx="2">
                  <c:v>25</c:v>
                </c:pt>
                <c:pt idx="3">
                  <c:v>150</c:v>
                </c:pt>
                <c:pt idx="4">
                  <c:v>150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0-4D2E-8EF3-C40A9A85B51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666666666666666E-2"/>
                  <c:y val="-1.27469725940089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20-4D2E-8EF3-C40A9A85B512}"/>
                </c:ext>
              </c:extLst>
            </c:dLbl>
            <c:dLbl>
              <c:idx val="2"/>
              <c:layout>
                <c:manualLayout>
                  <c:x val="-1.1111111111111112E-2"/>
                  <c:y val="-6.01851851851852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20-4D2E-8EF3-C40A9A85B512}"/>
                </c:ext>
              </c:extLst>
            </c:dLbl>
            <c:dLbl>
              <c:idx val="4"/>
              <c:layout>
                <c:manualLayout>
                  <c:x val="1.9444444444444445E-2"/>
                  <c:y val="-5.55555555555555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20-4D2E-8EF3-C40A9A85B512}"/>
                </c:ext>
              </c:extLst>
            </c:dLbl>
            <c:dLbl>
              <c:idx val="5"/>
              <c:layout>
                <c:manualLayout>
                  <c:x val="5.833333333333323E-2"/>
                  <c:y val="-5.09259259259259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20-4D2E-8EF3-C40A9A85B5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'4x-enoik-2GL'!$B$35:$B$41</c:f>
              <c:strCache>
                <c:ptCount val="7"/>
                <c:pt idx="0">
                  <c:v>Οικιακή Βοηθός</c:v>
                </c:pt>
                <c:pt idx="1">
                  <c:v>Ηλεκτρισμός</c:v>
                </c:pt>
                <c:pt idx="2">
                  <c:v>Υδατοπρομήθεια</c:v>
                </c:pt>
                <c:pt idx="3">
                  <c:v>θέρμανση</c:v>
                </c:pt>
                <c:pt idx="4">
                  <c:v>Τηλέφωνο/ inernet</c:v>
                </c:pt>
                <c:pt idx="5">
                  <c:v>Καλωδιακή Τηλεόραση</c:v>
                </c:pt>
                <c:pt idx="6">
                  <c:v>Άλλα έξοδα</c:v>
                </c:pt>
              </c:strCache>
            </c:strRef>
          </c:cat>
          <c:val>
            <c:numRef>
              <c:f>'4x-enoik-2GL'!$D$35:$D$41</c:f>
              <c:numCache>
                <c:formatCode>#,##0.00</c:formatCode>
                <c:ptCount val="7"/>
                <c:pt idx="1">
                  <c:v>300</c:v>
                </c:pt>
                <c:pt idx="2">
                  <c:v>30</c:v>
                </c:pt>
                <c:pt idx="3">
                  <c:v>200</c:v>
                </c:pt>
                <c:pt idx="4">
                  <c:v>150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0-4D2E-8EF3-C40A9A85B51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888888888888788E-2"/>
                  <c:y val="-1.1684589896461943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20-4D2E-8EF3-C40A9A85B5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'4x-enoik-2GL'!$B$35:$B$41</c:f>
              <c:strCache>
                <c:ptCount val="7"/>
                <c:pt idx="0">
                  <c:v>Οικιακή Βοηθός</c:v>
                </c:pt>
                <c:pt idx="1">
                  <c:v>Ηλεκτρισμός</c:v>
                </c:pt>
                <c:pt idx="2">
                  <c:v>Υδατοπρομήθεια</c:v>
                </c:pt>
                <c:pt idx="3">
                  <c:v>θέρμανση</c:v>
                </c:pt>
                <c:pt idx="4">
                  <c:v>Τηλέφωνο/ inernet</c:v>
                </c:pt>
                <c:pt idx="5">
                  <c:v>Καλωδιακή Τηλεόραση</c:v>
                </c:pt>
                <c:pt idx="6">
                  <c:v>Άλλα έξοδα</c:v>
                </c:pt>
              </c:strCache>
            </c:strRef>
          </c:cat>
          <c:val>
            <c:numRef>
              <c:f>'4x-enoik-2GL'!$E$35:$E$41</c:f>
              <c:numCache>
                <c:formatCode>#,##0.00</c:formatCode>
                <c:ptCount val="7"/>
                <c:pt idx="1">
                  <c:v>-50</c:v>
                </c:pt>
                <c:pt idx="2">
                  <c:v>-5</c:v>
                </c:pt>
                <c:pt idx="3">
                  <c:v>-50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0-4D2E-8EF3-C40A9A85B51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2.7777777777777779E-3"/>
                  <c:y val="-5.842294948230971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20-4D2E-8EF3-C40A9A85B512}"/>
                </c:ext>
              </c:extLst>
            </c:dLbl>
            <c:dLbl>
              <c:idx val="4"/>
              <c:layout>
                <c:manualLayout>
                  <c:x val="0"/>
                  <c:y val="0.10540140417438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20-4D2E-8EF3-C40A9A85B512}"/>
                </c:ext>
              </c:extLst>
            </c:dLbl>
            <c:dLbl>
              <c:idx val="5"/>
              <c:layout>
                <c:manualLayout>
                  <c:x val="7.777777777777768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20-4D2E-8EF3-C40A9A85B5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'4x-enoik-2GL'!$B$35:$B$41</c:f>
              <c:strCache>
                <c:ptCount val="7"/>
                <c:pt idx="0">
                  <c:v>Οικιακή Βοηθός</c:v>
                </c:pt>
                <c:pt idx="1">
                  <c:v>Ηλεκτρισμός</c:v>
                </c:pt>
                <c:pt idx="2">
                  <c:v>Υδατοπρομήθεια</c:v>
                </c:pt>
                <c:pt idx="3">
                  <c:v>θέρμανση</c:v>
                </c:pt>
                <c:pt idx="4">
                  <c:v>Τηλέφωνο/ inernet</c:v>
                </c:pt>
                <c:pt idx="5">
                  <c:v>Καλωδιακή Τηλεόραση</c:v>
                </c:pt>
                <c:pt idx="6">
                  <c:v>Άλλα έξοδα</c:v>
                </c:pt>
              </c:strCache>
            </c:strRef>
          </c:cat>
          <c:val>
            <c:numRef>
              <c:f>'4x-enoik-2GL'!$F$35:$F$41</c:f>
              <c:numCache>
                <c:formatCode>0.00%</c:formatCode>
                <c:ptCount val="7"/>
                <c:pt idx="1">
                  <c:v>0.83333333333333337</c:v>
                </c:pt>
                <c:pt idx="2">
                  <c:v>0.83333333333333337</c:v>
                </c:pt>
                <c:pt idx="3">
                  <c:v>0.75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0-4D2E-8EF3-C40A9A85B51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4.629629629629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20-4D2E-8EF3-C40A9A85B512}"/>
                </c:ext>
              </c:extLst>
            </c:dLbl>
            <c:dLbl>
              <c:idx val="4"/>
              <c:layout>
                <c:manualLayout>
                  <c:x val="1.3888888888888788E-2"/>
                  <c:y val="0.159815419822044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20-4D2E-8EF3-C40A9A85B512}"/>
                </c:ext>
              </c:extLst>
            </c:dLbl>
            <c:dLbl>
              <c:idx val="5"/>
              <c:layout>
                <c:manualLayout>
                  <c:x val="1.6666666666666666E-2"/>
                  <c:y val="8.79629629629628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20-4D2E-8EF3-C40A9A85B5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'4x-enoik-2GL'!$B$35:$B$41</c:f>
              <c:strCache>
                <c:ptCount val="7"/>
                <c:pt idx="0">
                  <c:v>Οικιακή Βοηθός</c:v>
                </c:pt>
                <c:pt idx="1">
                  <c:v>Ηλεκτρισμός</c:v>
                </c:pt>
                <c:pt idx="2">
                  <c:v>Υδατοπρομήθεια</c:v>
                </c:pt>
                <c:pt idx="3">
                  <c:v>θέρμανση</c:v>
                </c:pt>
                <c:pt idx="4">
                  <c:v>Τηλέφωνο/ inernet</c:v>
                </c:pt>
                <c:pt idx="5">
                  <c:v>Καλωδιακή Τηλεόραση</c:v>
                </c:pt>
                <c:pt idx="6">
                  <c:v>Άλλα έξοδα</c:v>
                </c:pt>
              </c:strCache>
            </c:strRef>
          </c:cat>
          <c:val>
            <c:numRef>
              <c:f>'4x-enoik-2GL'!$G$35:$G$41</c:f>
              <c:numCache>
                <c:formatCode>0.00%</c:formatCode>
                <c:ptCount val="7"/>
                <c:pt idx="1">
                  <c:v>-0.16666666666666663</c:v>
                </c:pt>
                <c:pt idx="2">
                  <c:v>-0.16666666666666663</c:v>
                </c:pt>
                <c:pt idx="3">
                  <c:v>-0.25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0-4D2E-8EF3-C40A9A85B5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55353344"/>
        <c:axId val="1778118496"/>
      </c:barChart>
      <c:catAx>
        <c:axId val="1655353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78118496"/>
        <c:crosses val="autoZero"/>
        <c:auto val="1"/>
        <c:lblAlgn val="ctr"/>
        <c:lblOffset val="100"/>
        <c:noMultiLvlLbl val="0"/>
      </c:catAx>
      <c:valAx>
        <c:axId val="17781184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165535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'4x-enoik-2GL'!$B$45:$B$50</c:f>
              <c:strCache>
                <c:ptCount val="6"/>
                <c:pt idx="0">
                  <c:v>Βενζίνη/ Πετρέλαιο</c:v>
                </c:pt>
                <c:pt idx="1">
                  <c:v>Έξοδα Συντήρησης Αυτοκινήτου </c:v>
                </c:pt>
                <c:pt idx="2">
                  <c:v>Άδεια κυκλοφορίας</c:v>
                </c:pt>
                <c:pt idx="3">
                  <c:v>Ασφάλεια</c:v>
                </c:pt>
                <c:pt idx="4">
                  <c:v>Πρόστιμα</c:v>
                </c:pt>
                <c:pt idx="5">
                  <c:v>Άλλα έξοδα</c:v>
                </c:pt>
              </c:strCache>
            </c:strRef>
          </c:cat>
          <c:val>
            <c:numRef>
              <c:f>'4x-enoik-2GL'!$C$45:$C$50</c:f>
              <c:numCache>
                <c:formatCode>#,##0.00</c:formatCode>
                <c:ptCount val="6"/>
                <c:pt idx="0">
                  <c:v>300</c:v>
                </c:pt>
                <c:pt idx="1">
                  <c:v>25</c:v>
                </c:pt>
                <c:pt idx="2">
                  <c:v>25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5-4631-86D9-D47ED8CABE4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888888888888889E-2"/>
                  <c:y val="-0.12564671101256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55-4631-86D9-D47ED8CABE4B}"/>
                </c:ext>
              </c:extLst>
            </c:dLbl>
            <c:dLbl>
              <c:idx val="2"/>
              <c:layout>
                <c:manualLayout>
                  <c:x val="0"/>
                  <c:y val="-0.110864745011086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55-4631-86D9-D47ED8CABE4B}"/>
                </c:ext>
              </c:extLst>
            </c:dLbl>
            <c:dLbl>
              <c:idx val="3"/>
              <c:layout>
                <c:manualLayout>
                  <c:x val="5.2777777777777778E-2"/>
                  <c:y val="-2.95639320029563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55-4631-86D9-D47ED8CABE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'4x-enoik-2GL'!$B$45:$B$50</c:f>
              <c:strCache>
                <c:ptCount val="6"/>
                <c:pt idx="0">
                  <c:v>Βενζίνη/ Πετρέλαιο</c:v>
                </c:pt>
                <c:pt idx="1">
                  <c:v>Έξοδα Συντήρησης Αυτοκινήτου </c:v>
                </c:pt>
                <c:pt idx="2">
                  <c:v>Άδεια κυκλοφορίας</c:v>
                </c:pt>
                <c:pt idx="3">
                  <c:v>Ασφάλεια</c:v>
                </c:pt>
                <c:pt idx="4">
                  <c:v>Πρόστιμα</c:v>
                </c:pt>
                <c:pt idx="5">
                  <c:v>Άλλα έξοδα</c:v>
                </c:pt>
              </c:strCache>
            </c:strRef>
          </c:cat>
          <c:val>
            <c:numRef>
              <c:f>'4x-enoik-2GL'!$D$45:$D$50</c:f>
              <c:numCache>
                <c:formatCode>#,##0.00</c:formatCode>
                <c:ptCount val="6"/>
                <c:pt idx="0">
                  <c:v>350</c:v>
                </c:pt>
                <c:pt idx="1">
                  <c:v>25</c:v>
                </c:pt>
                <c:pt idx="2">
                  <c:v>25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55-4631-86D9-D47ED8CABE4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'4x-enoik-2GL'!$B$45:$B$50</c:f>
              <c:strCache>
                <c:ptCount val="6"/>
                <c:pt idx="0">
                  <c:v>Βενζίνη/ Πετρέλαιο</c:v>
                </c:pt>
                <c:pt idx="1">
                  <c:v>Έξοδα Συντήρησης Αυτοκινήτου </c:v>
                </c:pt>
                <c:pt idx="2">
                  <c:v>Άδεια κυκλοφορίας</c:v>
                </c:pt>
                <c:pt idx="3">
                  <c:v>Ασφάλεια</c:v>
                </c:pt>
                <c:pt idx="4">
                  <c:v>Πρόστιμα</c:v>
                </c:pt>
                <c:pt idx="5">
                  <c:v>Άλλα έξοδα</c:v>
                </c:pt>
              </c:strCache>
            </c:strRef>
          </c:cat>
          <c:val>
            <c:numRef>
              <c:f>'4x-enoik-2GL'!$E$45:$E$50</c:f>
              <c:numCache>
                <c:formatCode>#,##0.00</c:formatCode>
                <c:ptCount val="6"/>
                <c:pt idx="0">
                  <c:v>-50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55-4631-86D9-D47ED8CABE4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0555555555555607E-2"/>
                  <c:y val="0.155210643015520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55-4631-86D9-D47ED8CABE4B}"/>
                </c:ext>
              </c:extLst>
            </c:dLbl>
            <c:dLbl>
              <c:idx val="2"/>
              <c:layout>
                <c:manualLayout>
                  <c:x val="-1.1111111111111112E-2"/>
                  <c:y val="0.103473762010347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55-4631-86D9-D47ED8CABE4B}"/>
                </c:ext>
              </c:extLst>
            </c:dLbl>
            <c:dLbl>
              <c:idx val="3"/>
              <c:layout>
                <c:manualLayout>
                  <c:x val="0"/>
                  <c:y val="0.155210643015520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55-4631-86D9-D47ED8CABE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'4x-enoik-2GL'!$B$45:$B$50</c:f>
              <c:strCache>
                <c:ptCount val="6"/>
                <c:pt idx="0">
                  <c:v>Βενζίνη/ Πετρέλαιο</c:v>
                </c:pt>
                <c:pt idx="1">
                  <c:v>Έξοδα Συντήρησης Αυτοκινήτου </c:v>
                </c:pt>
                <c:pt idx="2">
                  <c:v>Άδεια κυκλοφορίας</c:v>
                </c:pt>
                <c:pt idx="3">
                  <c:v>Ασφάλεια</c:v>
                </c:pt>
                <c:pt idx="4">
                  <c:v>Πρόστιμα</c:v>
                </c:pt>
                <c:pt idx="5">
                  <c:v>Άλλα έξοδα</c:v>
                </c:pt>
              </c:strCache>
            </c:strRef>
          </c:cat>
          <c:val>
            <c:numRef>
              <c:f>'4x-enoik-2GL'!$F$45:$F$50</c:f>
              <c:numCache>
                <c:formatCode>0.00%</c:formatCode>
                <c:ptCount val="6"/>
                <c:pt idx="0">
                  <c:v>0.8571428571428571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55-4631-86D9-D47ED8CABE4B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3332E-3"/>
                  <c:y val="0.110864745011086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55-4631-86D9-D47ED8CABE4B}"/>
                </c:ext>
              </c:extLst>
            </c:dLbl>
            <c:dLbl>
              <c:idx val="2"/>
              <c:layout>
                <c:manualLayout>
                  <c:x val="2.2222222222222223E-2"/>
                  <c:y val="0.184774575018477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55-4631-86D9-D47ED8CABE4B}"/>
                </c:ext>
              </c:extLst>
            </c:dLbl>
            <c:dLbl>
              <c:idx val="3"/>
              <c:layout>
                <c:manualLayout>
                  <c:x val="6.6666666666666666E-2"/>
                  <c:y val="0.177383592017738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55-4631-86D9-D47ED8CABE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'4x-enoik-2GL'!$B$45:$B$50</c:f>
              <c:strCache>
                <c:ptCount val="6"/>
                <c:pt idx="0">
                  <c:v>Βενζίνη/ Πετρέλαιο</c:v>
                </c:pt>
                <c:pt idx="1">
                  <c:v>Έξοδα Συντήρησης Αυτοκινήτου </c:v>
                </c:pt>
                <c:pt idx="2">
                  <c:v>Άδεια κυκλοφορίας</c:v>
                </c:pt>
                <c:pt idx="3">
                  <c:v>Ασφάλεια</c:v>
                </c:pt>
                <c:pt idx="4">
                  <c:v>Πρόστιμα</c:v>
                </c:pt>
                <c:pt idx="5">
                  <c:v>Άλλα έξοδα</c:v>
                </c:pt>
              </c:strCache>
            </c:strRef>
          </c:cat>
          <c:val>
            <c:numRef>
              <c:f>'4x-enoik-2GL'!$G$45:$G$50</c:f>
              <c:numCache>
                <c:formatCode>0.00%</c:formatCode>
                <c:ptCount val="6"/>
                <c:pt idx="0">
                  <c:v>-0.1428571428571429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55-4631-86D9-D47ED8CABE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64825632"/>
        <c:axId val="2018493168"/>
      </c:barChart>
      <c:catAx>
        <c:axId val="1764825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18493168"/>
        <c:crosses val="autoZero"/>
        <c:auto val="1"/>
        <c:lblAlgn val="ctr"/>
        <c:lblOffset val="100"/>
        <c:noMultiLvlLbl val="0"/>
      </c:catAx>
      <c:valAx>
        <c:axId val="20184931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176482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90332458442689E-2"/>
          <c:y val="0.17997739865850101"/>
          <c:w val="0.86542366579177599"/>
          <c:h val="0.735771361913094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'4x-enoik-2GL'!$B$54</c:f>
              <c:strCache>
                <c:ptCount val="1"/>
                <c:pt idx="0">
                  <c:v>Έξοδα Υπεραγοράς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1111111111111124E-2"/>
                  <c:y val="0.10781671159029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09-461A-90C3-984F22BEA0A5}"/>
                </c:ext>
              </c:extLst>
            </c:dLbl>
            <c:dLbl>
              <c:idx val="3"/>
              <c:layout>
                <c:manualLayout>
                  <c:x val="0"/>
                  <c:y val="8.08625336927223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09-461A-90C3-984F22BEA0A5}"/>
                </c:ext>
              </c:extLst>
            </c:dLbl>
            <c:dLbl>
              <c:idx val="4"/>
              <c:layout>
                <c:manualLayout>
                  <c:x val="-0.10833333333333334"/>
                  <c:y val="-6.28930817610062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9-461A-90C3-984F22BEA0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'4x-enoik-2GL'!$C$54:$G$54</c:f>
              <c:numCache>
                <c:formatCode>#,##0.00</c:formatCode>
                <c:ptCount val="5"/>
                <c:pt idx="0">
                  <c:v>300</c:v>
                </c:pt>
                <c:pt idx="1">
                  <c:v>400</c:v>
                </c:pt>
                <c:pt idx="2">
                  <c:v>-100</c:v>
                </c:pt>
                <c:pt idx="3" formatCode="0.00%">
                  <c:v>0.75</c:v>
                </c:pt>
                <c:pt idx="4" formatCode="0.00%">
                  <c:v>-0.25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9-461A-90C3-984F22BEA0A5}"/>
            </c:ext>
          </c:extLst>
        </c:ser>
        <c:ser>
          <c:idx val="1"/>
          <c:order val="1"/>
          <c:tx>
            <c:strRef>
              <c:f>'4x-enoik-2GL'!$B$55</c:f>
              <c:strCache>
                <c:ptCount val="1"/>
                <c:pt idx="0">
                  <c:v>Εστιατόρια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'4x-enoik-2GL'!$C$55:$G$55</c:f>
              <c:numCache>
                <c:formatCode>#,##0.00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-100</c:v>
                </c:pt>
                <c:pt idx="3" formatCode="0.00%">
                  <c:v>0.5</c:v>
                </c:pt>
                <c:pt idx="4" formatCode="0.00%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9-461A-90C3-984F22BEA0A5}"/>
            </c:ext>
          </c:extLst>
        </c:ser>
        <c:ser>
          <c:idx val="2"/>
          <c:order val="2"/>
          <c:tx>
            <c:strRef>
              <c:f>'4x-enoik-2GL'!$B$56</c:f>
              <c:strCache>
                <c:ptCount val="1"/>
                <c:pt idx="0">
                  <c:v>Take away food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5000000000000026E-2"/>
                  <c:y val="-0.10781671159029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09-461A-90C3-984F22BEA0A5}"/>
                </c:ext>
              </c:extLst>
            </c:dLbl>
            <c:dLbl>
              <c:idx val="3"/>
              <c:layout>
                <c:manualLayout>
                  <c:x val="0.11388888888888889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09-461A-90C3-984F22BEA0A5}"/>
                </c:ext>
              </c:extLst>
            </c:dLbl>
            <c:dLbl>
              <c:idx val="4"/>
              <c:layout>
                <c:manualLayout>
                  <c:x val="0.14166666666666669"/>
                  <c:y val="-8.98472596585804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09-461A-90C3-984F22BEA0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'4x-enoik-2GL'!$C$56:$G$56</c:f>
              <c:numCache>
                <c:formatCode>#,##0.00</c:formatCode>
                <c:ptCount val="5"/>
                <c:pt idx="0">
                  <c:v>50</c:v>
                </c:pt>
                <c:pt idx="1">
                  <c:v>75</c:v>
                </c:pt>
                <c:pt idx="2">
                  <c:v>-25</c:v>
                </c:pt>
                <c:pt idx="3" formatCode="0.00%">
                  <c:v>0.66666666666666663</c:v>
                </c:pt>
                <c:pt idx="4" formatCode="0.00%">
                  <c:v>-0.33333333333333337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09-461A-90C3-984F22BEA0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46883616"/>
        <c:axId val="2019298704"/>
      </c:barChart>
      <c:catAx>
        <c:axId val="1946883616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2019298704"/>
        <c:crosses val="autoZero"/>
        <c:auto val="1"/>
        <c:lblAlgn val="ctr"/>
        <c:lblOffset val="100"/>
        <c:noMultiLvlLbl val="0"/>
      </c:catAx>
      <c:valAx>
        <c:axId val="201929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94688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293998485088696E-2"/>
          <c:y val="0.43685257335912597"/>
          <c:w val="0.87991025031267067"/>
          <c:h val="0.341714119645078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'4x-enoik-2GL'!$B$61</c:f>
              <c:strCache>
                <c:ptCount val="1"/>
                <c:pt idx="0">
                  <c:v>Δίδακτρα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'4x-enoik-2GL'!$C$61:$G$61</c:f>
              <c:numCache>
                <c:formatCode>#,##0.00</c:formatCode>
                <c:ptCount val="5"/>
                <c:pt idx="0">
                  <c:v>300</c:v>
                </c:pt>
                <c:pt idx="1">
                  <c:v>300</c:v>
                </c:pt>
                <c:pt idx="2">
                  <c:v>0</c:v>
                </c:pt>
                <c:pt idx="3" formatCode="0.00%">
                  <c:v>1</c:v>
                </c:pt>
                <c:pt idx="4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5-4D12-9C37-E0DEEE41179F}"/>
            </c:ext>
          </c:extLst>
        </c:ser>
        <c:ser>
          <c:idx val="1"/>
          <c:order val="1"/>
          <c:tx>
            <c:strRef>
              <c:f>'4x-enoik-2GL'!$B$62</c:f>
              <c:strCache>
                <c:ptCount val="1"/>
                <c:pt idx="0">
                  <c:v>Στολές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26845637583892618"/>
                  <c:y val="-0.461361014994232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55-4D12-9C37-E0DEEE41179F}"/>
                </c:ext>
              </c:extLst>
            </c:dLbl>
            <c:dLbl>
              <c:idx val="2"/>
              <c:layout>
                <c:manualLayout>
                  <c:x val="0.48378076062639819"/>
                  <c:y val="-0.230680507497116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55-4D12-9C37-E0DEEE41179F}"/>
                </c:ext>
              </c:extLst>
            </c:dLbl>
            <c:dLbl>
              <c:idx val="3"/>
              <c:layout>
                <c:manualLayout>
                  <c:x val="0.2936241610738255"/>
                  <c:y val="-5.767012687427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55-4D12-9C37-E0DEEE41179F}"/>
                </c:ext>
              </c:extLst>
            </c:dLbl>
            <c:dLbl>
              <c:idx val="4"/>
              <c:layout>
                <c:manualLayout>
                  <c:x val="8.1096196868008952E-2"/>
                  <c:y val="-0.380622837370242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55-4D12-9C37-E0DEEE4117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'4x-enoik-2GL'!$C$62:$G$62</c:f>
              <c:numCache>
                <c:formatCode>#,##0.00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 formatCode="0.00%">
                  <c:v>1</c:v>
                </c:pt>
                <c:pt idx="4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5-4D12-9C37-E0DEEE41179F}"/>
            </c:ext>
          </c:extLst>
        </c:ser>
        <c:ser>
          <c:idx val="2"/>
          <c:order val="2"/>
          <c:tx>
            <c:strRef>
              <c:f>'4x-enoik-2GL'!$B$63</c:f>
              <c:strCache>
                <c:ptCount val="1"/>
                <c:pt idx="0">
                  <c:v>Βιβλία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53691275167785235"/>
                  <c:y val="-0.18454440599769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55-4D12-9C37-E0DEEE41179F}"/>
                </c:ext>
              </c:extLst>
            </c:dLbl>
            <c:dLbl>
              <c:idx val="1"/>
              <c:layout>
                <c:manualLayout>
                  <c:x val="0.12024608501118568"/>
                  <c:y val="-6.920415224913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55-4D12-9C37-E0DEEE41179F}"/>
                </c:ext>
              </c:extLst>
            </c:dLbl>
            <c:dLbl>
              <c:idx val="2"/>
              <c:layout>
                <c:manualLayout>
                  <c:x val="0.21812080536912756"/>
                  <c:y val="-0.426758938869665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770693512304249E-2"/>
                      <c:h val="0.322780154210827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455-4D12-9C37-E0DEEE41179F}"/>
                </c:ext>
              </c:extLst>
            </c:dLbl>
            <c:dLbl>
              <c:idx val="3"/>
              <c:layout>
                <c:manualLayout>
                  <c:x val="9.5078299776286332E-2"/>
                  <c:y val="-0.219146482122260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55-4D12-9C37-E0DEEE41179F}"/>
                </c:ext>
              </c:extLst>
            </c:dLbl>
            <c:dLbl>
              <c:idx val="4"/>
              <c:layout>
                <c:manualLayout>
                  <c:x val="2.7964205816554811E-3"/>
                  <c:y val="-0.219146482122260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55-4D12-9C37-E0DEEE4117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'4x-enoik-2GL'!$C$63:$G$63</c:f>
              <c:numCache>
                <c:formatCode>#,##0.00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0</c:v>
                </c:pt>
                <c:pt idx="3" formatCode="0.00%">
                  <c:v>1</c:v>
                </c:pt>
                <c:pt idx="4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55-4D12-9C37-E0DEEE4117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58135376"/>
        <c:axId val="1778128912"/>
      </c:barChart>
      <c:catAx>
        <c:axId val="1658135376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778128912"/>
        <c:crosses val="autoZero"/>
        <c:auto val="1"/>
        <c:lblAlgn val="ctr"/>
        <c:lblOffset val="100"/>
        <c:noMultiLvlLbl val="0"/>
      </c:catAx>
      <c:valAx>
        <c:axId val="177812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65813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4426946631671"/>
          <c:y val="3.1009783570868081E-2"/>
          <c:w val="0.8699335083114611"/>
          <c:h val="0.531463983668708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.1111111111111111"/>
                  <c:y val="-4.90918016691212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DB-4DCF-8A93-5D179146ABE3}"/>
                </c:ext>
              </c:extLst>
            </c:dLbl>
            <c:dLbl>
              <c:idx val="4"/>
              <c:layout>
                <c:manualLayout>
                  <c:x val="0"/>
                  <c:y val="-0.103092783505154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DB-4DCF-8A93-5D179146AB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'4x-enoik-2GL'!$B$68:$B$76</c:f>
              <c:strCache>
                <c:ptCount val="9"/>
                <c:pt idx="0">
                  <c:v>Ασφάλεια Υγείας</c:v>
                </c:pt>
                <c:pt idx="1">
                  <c:v>Ιατροί</c:v>
                </c:pt>
                <c:pt idx="2">
                  <c:v>Οδοντίατρος</c:v>
                </c:pt>
                <c:pt idx="3">
                  <c:v>Έξοδα Αναλύσεων</c:v>
                </c:pt>
                <c:pt idx="4">
                  <c:v>Φάρμακα</c:v>
                </c:pt>
                <c:pt idx="5">
                  <c:v>Οπτικά</c:v>
                </c:pt>
                <c:pt idx="6">
                  <c:v>Άλλες Θεραπείες</c:v>
                </c:pt>
                <c:pt idx="7">
                  <c:v>Νοσηλευτικά</c:v>
                </c:pt>
                <c:pt idx="8">
                  <c:v>Κτηνίατρος</c:v>
                </c:pt>
              </c:strCache>
            </c:strRef>
          </c:cat>
          <c:val>
            <c:numRef>
              <c:f>'4x-enoik-2GL'!$C$68:$C$76</c:f>
              <c:numCache>
                <c:formatCode>#,##0.00</c:formatCode>
                <c:ptCount val="9"/>
                <c:pt idx="0">
                  <c:v>25</c:v>
                </c:pt>
                <c:pt idx="1">
                  <c:v>50</c:v>
                </c:pt>
                <c:pt idx="2">
                  <c:v>20</c:v>
                </c:pt>
                <c:pt idx="3">
                  <c:v>20</c:v>
                </c:pt>
                <c:pt idx="4">
                  <c:v>10</c:v>
                </c:pt>
                <c:pt idx="5">
                  <c:v>20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B-4DCF-8A93-5D179146ABE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08001963672066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DB-4DCF-8A93-5D179146ABE3}"/>
                </c:ext>
              </c:extLst>
            </c:dLbl>
            <c:dLbl>
              <c:idx val="2"/>
              <c:layout>
                <c:manualLayout>
                  <c:x val="-5.0925337632079971E-17"/>
                  <c:y val="-0.103092783505154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DB-4DCF-8A93-5D179146ABE3}"/>
                </c:ext>
              </c:extLst>
            </c:dLbl>
            <c:dLbl>
              <c:idx val="3"/>
              <c:layout>
                <c:manualLayout>
                  <c:x val="5.5555555555555558E-3"/>
                  <c:y val="-0.122729504172803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DB-4DCF-8A93-5D179146ABE3}"/>
                </c:ext>
              </c:extLst>
            </c:dLbl>
            <c:dLbl>
              <c:idx val="5"/>
              <c:layout>
                <c:manualLayout>
                  <c:x val="-2.7777777777777779E-3"/>
                  <c:y val="-0.1325478645066273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DB-4DCF-8A93-5D179146ABE3}"/>
                </c:ext>
              </c:extLst>
            </c:dLbl>
            <c:dLbl>
              <c:idx val="8"/>
              <c:layout>
                <c:manualLayout>
                  <c:x val="-1.0185067526415994E-16"/>
                  <c:y val="-0.166912125675012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DB-4DCF-8A93-5D179146AB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'4x-enoik-2GL'!$B$68:$B$76</c:f>
              <c:strCache>
                <c:ptCount val="9"/>
                <c:pt idx="0">
                  <c:v>Ασφάλεια Υγείας</c:v>
                </c:pt>
                <c:pt idx="1">
                  <c:v>Ιατροί</c:v>
                </c:pt>
                <c:pt idx="2">
                  <c:v>Οδοντίατρος</c:v>
                </c:pt>
                <c:pt idx="3">
                  <c:v>Έξοδα Αναλύσεων</c:v>
                </c:pt>
                <c:pt idx="4">
                  <c:v>Φάρμακα</c:v>
                </c:pt>
                <c:pt idx="5">
                  <c:v>Οπτικά</c:v>
                </c:pt>
                <c:pt idx="6">
                  <c:v>Άλλες Θεραπείες</c:v>
                </c:pt>
                <c:pt idx="7">
                  <c:v>Νοσηλευτικά</c:v>
                </c:pt>
                <c:pt idx="8">
                  <c:v>Κτηνίατρος</c:v>
                </c:pt>
              </c:strCache>
            </c:strRef>
          </c:cat>
          <c:val>
            <c:numRef>
              <c:f>'4x-enoik-2GL'!$D$68:$D$76</c:f>
              <c:numCache>
                <c:formatCode>#,##0.00</c:formatCode>
                <c:ptCount val="9"/>
                <c:pt idx="0">
                  <c:v>25</c:v>
                </c:pt>
                <c:pt idx="1">
                  <c:v>50</c:v>
                </c:pt>
                <c:pt idx="2">
                  <c:v>20</c:v>
                </c:pt>
                <c:pt idx="3">
                  <c:v>20</c:v>
                </c:pt>
                <c:pt idx="4">
                  <c:v>10</c:v>
                </c:pt>
                <c:pt idx="5">
                  <c:v>20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B-4DCF-8A93-5D179146ABE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6666666666666666E-2"/>
                  <c:y val="-0.132547864506627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9DB-4DCF-8A93-5D179146AB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'4x-enoik-2GL'!$B$68:$B$76</c:f>
              <c:strCache>
                <c:ptCount val="9"/>
                <c:pt idx="0">
                  <c:v>Ασφάλεια Υγείας</c:v>
                </c:pt>
                <c:pt idx="1">
                  <c:v>Ιατροί</c:v>
                </c:pt>
                <c:pt idx="2">
                  <c:v>Οδοντίατρος</c:v>
                </c:pt>
                <c:pt idx="3">
                  <c:v>Έξοδα Αναλύσεων</c:v>
                </c:pt>
                <c:pt idx="4">
                  <c:v>Φάρμακα</c:v>
                </c:pt>
                <c:pt idx="5">
                  <c:v>Οπτικά</c:v>
                </c:pt>
                <c:pt idx="6">
                  <c:v>Άλλες Θεραπείες</c:v>
                </c:pt>
                <c:pt idx="7">
                  <c:v>Νοσηλευτικά</c:v>
                </c:pt>
                <c:pt idx="8">
                  <c:v>Κτηνίατρος</c:v>
                </c:pt>
              </c:strCache>
            </c:strRef>
          </c:cat>
          <c:val>
            <c:numRef>
              <c:f>'4x-enoik-2GL'!$E$68:$E$76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DB-4DCF-8A93-5D179146ABE3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32E-3"/>
                  <c:y val="-7.36377025036818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DB-4DCF-8A93-5D179146ABE3}"/>
                </c:ext>
              </c:extLst>
            </c:dLbl>
            <c:dLbl>
              <c:idx val="2"/>
              <c:layout>
                <c:manualLayout>
                  <c:x val="5.5555555555555046E-3"/>
                  <c:y val="-4.9091801669121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DB-4DCF-8A93-5D179146ABE3}"/>
                </c:ext>
              </c:extLst>
            </c:dLbl>
            <c:dLbl>
              <c:idx val="3"/>
              <c:layout>
                <c:manualLayout>
                  <c:x val="0"/>
                  <c:y val="-5.40009818360333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DB-4DCF-8A93-5D179146ABE3}"/>
                </c:ext>
              </c:extLst>
            </c:dLbl>
            <c:dLbl>
              <c:idx val="4"/>
              <c:layout>
                <c:manualLayout>
                  <c:x val="2.7777777777777776E-2"/>
                  <c:y val="-6.38193421698576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DB-4DCF-8A93-5D179146ABE3}"/>
                </c:ext>
              </c:extLst>
            </c:dLbl>
            <c:dLbl>
              <c:idx val="5"/>
              <c:layout>
                <c:manualLayout>
                  <c:x val="6.9444444444444448E-2"/>
                  <c:y val="-8.83652430044182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DB-4DCF-8A93-5D179146ABE3}"/>
                </c:ext>
              </c:extLst>
            </c:dLbl>
            <c:dLbl>
              <c:idx val="8"/>
              <c:layout>
                <c:manualLayout>
                  <c:x val="-0.10277777777777788"/>
                  <c:y val="4.90918016691212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DB-4DCF-8A93-5D179146AB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'4x-enoik-2GL'!$B$68:$B$76</c:f>
              <c:strCache>
                <c:ptCount val="9"/>
                <c:pt idx="0">
                  <c:v>Ασφάλεια Υγείας</c:v>
                </c:pt>
                <c:pt idx="1">
                  <c:v>Ιατροί</c:v>
                </c:pt>
                <c:pt idx="2">
                  <c:v>Οδοντίατρος</c:v>
                </c:pt>
                <c:pt idx="3">
                  <c:v>Έξοδα Αναλύσεων</c:v>
                </c:pt>
                <c:pt idx="4">
                  <c:v>Φάρμακα</c:v>
                </c:pt>
                <c:pt idx="5">
                  <c:v>Οπτικά</c:v>
                </c:pt>
                <c:pt idx="6">
                  <c:v>Άλλες Θεραπείες</c:v>
                </c:pt>
                <c:pt idx="7">
                  <c:v>Νοσηλευτικά</c:v>
                </c:pt>
                <c:pt idx="8">
                  <c:v>Κτηνίατρος</c:v>
                </c:pt>
              </c:strCache>
            </c:strRef>
          </c:cat>
          <c:val>
            <c:numRef>
              <c:f>'4x-enoik-2GL'!$F$68:$F$76</c:f>
              <c:numCache>
                <c:formatCode>0.00%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DB-4DCF-8A93-5D179146ABE3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-0.137457044673539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9DB-4DCF-8A93-5D179146ABE3}"/>
                </c:ext>
              </c:extLst>
            </c:dLbl>
            <c:dLbl>
              <c:idx val="1"/>
              <c:layout>
                <c:manualLayout>
                  <c:x val="2.7777777777777779E-3"/>
                  <c:y val="-8.34560628375061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9DB-4DCF-8A93-5D179146ABE3}"/>
                </c:ext>
              </c:extLst>
            </c:dLbl>
            <c:dLbl>
              <c:idx val="2"/>
              <c:layout>
                <c:manualLayout>
                  <c:x val="-5.0925337632079971E-17"/>
                  <c:y val="-0.117820324005891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9DB-4DCF-8A93-5D179146ABE3}"/>
                </c:ext>
              </c:extLst>
            </c:dLbl>
            <c:dLbl>
              <c:idx val="3"/>
              <c:layout>
                <c:manualLayout>
                  <c:x val="5.0925337632079971E-17"/>
                  <c:y val="-0.108001963672066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DB-4DCF-8A93-5D179146ABE3}"/>
                </c:ext>
              </c:extLst>
            </c:dLbl>
            <c:dLbl>
              <c:idx val="4"/>
              <c:layout>
                <c:manualLayout>
                  <c:x val="-1.0185067526415994E-16"/>
                  <c:y val="6.38193421698576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DB-4DCF-8A93-5D179146ABE3}"/>
                </c:ext>
              </c:extLst>
            </c:dLbl>
            <c:dLbl>
              <c:idx val="5"/>
              <c:layout>
                <c:manualLayout>
                  <c:x val="5.5555555555555552E-2"/>
                  <c:y val="-0.181639666175748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9DB-4DCF-8A93-5D179146ABE3}"/>
                </c:ext>
              </c:extLst>
            </c:dLbl>
            <c:dLbl>
              <c:idx val="8"/>
              <c:layout>
                <c:manualLayout>
                  <c:x val="0"/>
                  <c:y val="-6.38193421698577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DB-4DCF-8A93-5D179146AB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'4x-enoik-2GL'!$B$68:$B$76</c:f>
              <c:strCache>
                <c:ptCount val="9"/>
                <c:pt idx="0">
                  <c:v>Ασφάλεια Υγείας</c:v>
                </c:pt>
                <c:pt idx="1">
                  <c:v>Ιατροί</c:v>
                </c:pt>
                <c:pt idx="2">
                  <c:v>Οδοντίατρος</c:v>
                </c:pt>
                <c:pt idx="3">
                  <c:v>Έξοδα Αναλύσεων</c:v>
                </c:pt>
                <c:pt idx="4">
                  <c:v>Φάρμακα</c:v>
                </c:pt>
                <c:pt idx="5">
                  <c:v>Οπτικά</c:v>
                </c:pt>
                <c:pt idx="6">
                  <c:v>Άλλες Θεραπείες</c:v>
                </c:pt>
                <c:pt idx="7">
                  <c:v>Νοσηλευτικά</c:v>
                </c:pt>
                <c:pt idx="8">
                  <c:v>Κτηνίατρος</c:v>
                </c:pt>
              </c:strCache>
            </c:strRef>
          </c:cat>
          <c:val>
            <c:numRef>
              <c:f>'4x-enoik-2GL'!$G$68:$G$76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DB-4DCF-8A93-5D179146AB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30799936"/>
        <c:axId val="2009713440"/>
      </c:barChart>
      <c:catAx>
        <c:axId val="203079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2009713440"/>
        <c:crosses val="autoZero"/>
        <c:auto val="1"/>
        <c:lblAlgn val="ctr"/>
        <c:lblOffset val="100"/>
        <c:noMultiLvlLbl val="0"/>
      </c:catAx>
      <c:valAx>
        <c:axId val="200971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203079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'4x-enoik-2GL'!$B$108</c:f>
              <c:strCache>
                <c:ptCount val="1"/>
                <c:pt idx="0">
                  <c:v>Πιστωτικές Κάρτες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'4x-enoik-2GL'!$C$108:$G$108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577-45E0-9ED9-D1BFE9288A87}"/>
            </c:ext>
          </c:extLst>
        </c:ser>
        <c:ser>
          <c:idx val="1"/>
          <c:order val="1"/>
          <c:tx>
            <c:strRef>
              <c:f>'4x-enoik-2GL'!$B$109</c:f>
              <c:strCache>
                <c:ptCount val="1"/>
                <c:pt idx="0">
                  <c:v>Προσωπικά Δάνεια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'4x-enoik-2GL'!$C$109:$G$109</c:f>
              <c:numCache>
                <c:formatCode>#,##0.00</c:formatCode>
                <c:ptCount val="5"/>
                <c:pt idx="0">
                  <c:v>200</c:v>
                </c:pt>
                <c:pt idx="1">
                  <c:v>200</c:v>
                </c:pt>
                <c:pt idx="2">
                  <c:v>0</c:v>
                </c:pt>
                <c:pt idx="3" formatCode="0.00%">
                  <c:v>1</c:v>
                </c:pt>
                <c:pt idx="4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7-45E0-9ED9-D1BFE9288A87}"/>
            </c:ext>
          </c:extLst>
        </c:ser>
        <c:ser>
          <c:idx val="2"/>
          <c:order val="2"/>
          <c:tx>
            <c:strRef>
              <c:f>'4x-enoik-2GL'!$B$110</c:f>
              <c:strCache>
                <c:ptCount val="1"/>
                <c:pt idx="0">
                  <c:v>Χρηματοδοτήσεις: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'4x-enoik-2GL'!$C$110:$G$110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577-45E0-9ED9-D1BFE9288A87}"/>
            </c:ext>
          </c:extLst>
        </c:ser>
        <c:ser>
          <c:idx val="3"/>
          <c:order val="3"/>
          <c:tx>
            <c:strRef>
              <c:f>'4x-enoik-2GL'!$B$111</c:f>
              <c:strCache>
                <c:ptCount val="1"/>
                <c:pt idx="0">
                  <c:v>Αυτοκινήτου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1111111111111212E-2"/>
                  <c:y val="-9.439528023598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77-45E0-9ED9-D1BFE9288A87}"/>
                </c:ext>
              </c:extLst>
            </c:dLbl>
            <c:dLbl>
              <c:idx val="4"/>
              <c:layout>
                <c:manualLayout>
                  <c:x val="2.7777777777777779E-3"/>
                  <c:y val="-8.25958702064896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77-45E0-9ED9-D1BFE9288A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'4x-enoik-2GL'!$C$111:$G$111</c:f>
              <c:numCache>
                <c:formatCode>#,##0.00</c:formatCode>
                <c:ptCount val="5"/>
                <c:pt idx="0">
                  <c:v>250</c:v>
                </c:pt>
                <c:pt idx="1">
                  <c:v>250</c:v>
                </c:pt>
                <c:pt idx="2">
                  <c:v>0</c:v>
                </c:pt>
                <c:pt idx="3" formatCode="0.00%">
                  <c:v>1</c:v>
                </c:pt>
                <c:pt idx="4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77-45E0-9ED9-D1BFE9288A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57133184"/>
        <c:axId val="1654760352"/>
      </c:barChart>
      <c:catAx>
        <c:axId val="16571331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654760352"/>
        <c:crosses val="autoZero"/>
        <c:auto val="1"/>
        <c:lblAlgn val="ctr"/>
        <c:lblOffset val="100"/>
        <c:noMultiLvlLbl val="0"/>
      </c:catAx>
      <c:valAx>
        <c:axId val="1654760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16571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'4x-enoik-2GL'!$B$81:$B$95</c:f>
              <c:strCache>
                <c:ptCount val="15"/>
                <c:pt idx="0">
                  <c:v>Ένδυση</c:v>
                </c:pt>
                <c:pt idx="1">
                  <c:v>Υπόδηση</c:v>
                </c:pt>
                <c:pt idx="2">
                  <c:v>Κομμωτήριο</c:v>
                </c:pt>
                <c:pt idx="3">
                  <c:v>Ψυχαγωγία</c:v>
                </c:pt>
                <c:pt idx="4">
                  <c:v>Αισθητικός/ Καλλυντικά</c:v>
                </c:pt>
                <c:pt idx="5">
                  <c:v>Αθλητισμός</c:v>
                </c:pt>
                <c:pt idx="6">
                  <c:v>Διακοπές</c:v>
                </c:pt>
                <c:pt idx="7">
                  <c:v>Εφημερίδες/ Περιοδικά</c:v>
                </c:pt>
                <c:pt idx="8">
                  <c:v>Δώρα</c:v>
                </c:pt>
                <c:pt idx="9">
                  <c:v>Συνδρομές</c:v>
                </c:pt>
                <c:pt idx="10">
                  <c:v>Καθαριστήριο</c:v>
                </c:pt>
                <c:pt idx="11">
                  <c:v>Εισφορές</c:v>
                </c:pt>
                <c:pt idx="12">
                  <c:v>Ταχυδρομικά/ Φωτογραφικά</c:v>
                </c:pt>
                <c:pt idx="13">
                  <c:v>Χαρτζιλίκι για τα παιδιά </c:v>
                </c:pt>
                <c:pt idx="14">
                  <c:v>Κάπνισμα</c:v>
                </c:pt>
              </c:strCache>
            </c:strRef>
          </c:cat>
          <c:val>
            <c:numRef>
              <c:f>'4x-enoik-2GL'!$C$81:$C$95</c:f>
              <c:numCache>
                <c:formatCode>#,##0.00</c:formatCode>
                <c:ptCount val="15"/>
                <c:pt idx="0">
                  <c:v>25</c:v>
                </c:pt>
                <c:pt idx="1">
                  <c:v>20</c:v>
                </c:pt>
                <c:pt idx="2">
                  <c:v>50</c:v>
                </c:pt>
                <c:pt idx="3">
                  <c:v>50</c:v>
                </c:pt>
                <c:pt idx="4">
                  <c:v>25</c:v>
                </c:pt>
                <c:pt idx="5">
                  <c:v>50</c:v>
                </c:pt>
                <c:pt idx="6">
                  <c:v>100</c:v>
                </c:pt>
                <c:pt idx="8">
                  <c:v>100</c:v>
                </c:pt>
                <c:pt idx="13">
                  <c:v>60</c:v>
                </c:pt>
                <c:pt idx="1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9-4D57-907E-695DD8C1A3B8}"/>
            </c:ext>
          </c:extLst>
        </c:ser>
        <c:ser>
          <c:idx val="1"/>
          <c:order val="1"/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'4x-enoik-2GL'!$B$81:$B$95</c:f>
              <c:strCache>
                <c:ptCount val="15"/>
                <c:pt idx="0">
                  <c:v>Ένδυση</c:v>
                </c:pt>
                <c:pt idx="1">
                  <c:v>Υπόδηση</c:v>
                </c:pt>
                <c:pt idx="2">
                  <c:v>Κομμωτήριο</c:v>
                </c:pt>
                <c:pt idx="3">
                  <c:v>Ψυχαγωγία</c:v>
                </c:pt>
                <c:pt idx="4">
                  <c:v>Αισθητικός/ Καλλυντικά</c:v>
                </c:pt>
                <c:pt idx="5">
                  <c:v>Αθλητισμός</c:v>
                </c:pt>
                <c:pt idx="6">
                  <c:v>Διακοπές</c:v>
                </c:pt>
                <c:pt idx="7">
                  <c:v>Εφημερίδες/ Περιοδικά</c:v>
                </c:pt>
                <c:pt idx="8">
                  <c:v>Δώρα</c:v>
                </c:pt>
                <c:pt idx="9">
                  <c:v>Συνδρομές</c:v>
                </c:pt>
                <c:pt idx="10">
                  <c:v>Καθαριστήριο</c:v>
                </c:pt>
                <c:pt idx="11">
                  <c:v>Εισφορές</c:v>
                </c:pt>
                <c:pt idx="12">
                  <c:v>Ταχυδρομικά/ Φωτογραφικά</c:v>
                </c:pt>
                <c:pt idx="13">
                  <c:v>Χαρτζιλίκι για τα παιδιά </c:v>
                </c:pt>
                <c:pt idx="14">
                  <c:v>Κάπνισμα</c:v>
                </c:pt>
              </c:strCache>
            </c:strRef>
          </c:cat>
          <c:val>
            <c:numRef>
              <c:f>'4x-enoik-2GL'!$D$81:$D$95</c:f>
              <c:numCache>
                <c:formatCode>#,##0.00</c:formatCode>
                <c:ptCount val="15"/>
                <c:pt idx="0">
                  <c:v>100</c:v>
                </c:pt>
                <c:pt idx="1">
                  <c:v>40</c:v>
                </c:pt>
                <c:pt idx="2">
                  <c:v>50</c:v>
                </c:pt>
                <c:pt idx="3">
                  <c:v>150</c:v>
                </c:pt>
                <c:pt idx="4">
                  <c:v>50</c:v>
                </c:pt>
                <c:pt idx="5">
                  <c:v>50</c:v>
                </c:pt>
                <c:pt idx="6">
                  <c:v>150</c:v>
                </c:pt>
                <c:pt idx="8">
                  <c:v>150</c:v>
                </c:pt>
                <c:pt idx="13">
                  <c:v>100</c:v>
                </c:pt>
                <c:pt idx="14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D9-4D57-907E-695DD8C1A3B8}"/>
            </c:ext>
          </c:extLst>
        </c:ser>
        <c:ser>
          <c:idx val="2"/>
          <c:order val="2"/>
          <c:spPr>
            <a:pattFill prst="narVert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layout>
                <c:manualLayout>
                  <c:x val="0.1361111111111111"/>
                  <c:y val="1.39909059111577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D9-4D57-907E-695DD8C1A3B8}"/>
                </c:ext>
              </c:extLst>
            </c:dLbl>
            <c:dLbl>
              <c:idx val="1"/>
              <c:layout>
                <c:manualLayout>
                  <c:x val="0.1611111111111111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D9-4D57-907E-695DD8C1A3B8}"/>
                </c:ext>
              </c:extLst>
            </c:dLbl>
            <c:dLbl>
              <c:idx val="3"/>
              <c:layout>
                <c:manualLayout>
                  <c:x val="0.1"/>
                  <c:y val="1.39909059111577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D9-4D57-907E-695DD8C1A3B8}"/>
                </c:ext>
              </c:extLst>
            </c:dLbl>
            <c:dLbl>
              <c:idx val="4"/>
              <c:layout>
                <c:manualLayout>
                  <c:x val="0.15833333333333333"/>
                  <c:y val="-3.49772647778943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D9-4D57-907E-695DD8C1A3B8}"/>
                </c:ext>
              </c:extLst>
            </c:dLbl>
            <c:dLbl>
              <c:idx val="13"/>
              <c:layout>
                <c:manualLayout>
                  <c:x val="0.1361111111111111"/>
                  <c:y val="-3.8474991255683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D9-4D57-907E-695DD8C1A3B8}"/>
                </c:ext>
              </c:extLst>
            </c:dLbl>
            <c:dLbl>
              <c:idx val="14"/>
              <c:layout>
                <c:manualLayout>
                  <c:x val="0.10277777777777777"/>
                  <c:y val="-6.64568030779992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D9-4D57-907E-695DD8C1A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'4x-enoik-2GL'!$B$81:$B$95</c:f>
              <c:strCache>
                <c:ptCount val="15"/>
                <c:pt idx="0">
                  <c:v>Ένδυση</c:v>
                </c:pt>
                <c:pt idx="1">
                  <c:v>Υπόδηση</c:v>
                </c:pt>
                <c:pt idx="2">
                  <c:v>Κομμωτήριο</c:v>
                </c:pt>
                <c:pt idx="3">
                  <c:v>Ψυχαγωγία</c:v>
                </c:pt>
                <c:pt idx="4">
                  <c:v>Αισθητικός/ Καλλυντικά</c:v>
                </c:pt>
                <c:pt idx="5">
                  <c:v>Αθλητισμός</c:v>
                </c:pt>
                <c:pt idx="6">
                  <c:v>Διακοπές</c:v>
                </c:pt>
                <c:pt idx="7">
                  <c:v>Εφημερίδες/ Περιοδικά</c:v>
                </c:pt>
                <c:pt idx="8">
                  <c:v>Δώρα</c:v>
                </c:pt>
                <c:pt idx="9">
                  <c:v>Συνδρομές</c:v>
                </c:pt>
                <c:pt idx="10">
                  <c:v>Καθαριστήριο</c:v>
                </c:pt>
                <c:pt idx="11">
                  <c:v>Εισφορές</c:v>
                </c:pt>
                <c:pt idx="12">
                  <c:v>Ταχυδρομικά/ Φωτογραφικά</c:v>
                </c:pt>
                <c:pt idx="13">
                  <c:v>Χαρτζιλίκι για τα παιδιά </c:v>
                </c:pt>
                <c:pt idx="14">
                  <c:v>Κάπνισμα</c:v>
                </c:pt>
              </c:strCache>
            </c:strRef>
          </c:cat>
          <c:val>
            <c:numRef>
              <c:f>'4x-enoik-2GL'!$E$81:$E$95</c:f>
              <c:numCache>
                <c:formatCode>#,##0.00</c:formatCode>
                <c:ptCount val="15"/>
                <c:pt idx="0">
                  <c:v>-75</c:v>
                </c:pt>
                <c:pt idx="1">
                  <c:v>-20</c:v>
                </c:pt>
                <c:pt idx="2">
                  <c:v>0</c:v>
                </c:pt>
                <c:pt idx="3">
                  <c:v>-100</c:v>
                </c:pt>
                <c:pt idx="4">
                  <c:v>-25</c:v>
                </c:pt>
                <c:pt idx="5">
                  <c:v>0</c:v>
                </c:pt>
                <c:pt idx="6">
                  <c:v>-50</c:v>
                </c:pt>
                <c:pt idx="8">
                  <c:v>-50</c:v>
                </c:pt>
                <c:pt idx="13">
                  <c:v>-40</c:v>
                </c:pt>
                <c:pt idx="14">
                  <c:v>-50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D9-4D57-907E-695DD8C1A3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764870816"/>
        <c:axId val="1940984384"/>
      </c:barChart>
      <c:catAx>
        <c:axId val="1764870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940984384"/>
        <c:crosses val="autoZero"/>
        <c:auto val="1"/>
        <c:lblAlgn val="ctr"/>
        <c:lblOffset val="100"/>
        <c:noMultiLvlLbl val="0"/>
      </c:catAx>
      <c:valAx>
        <c:axId val="1940984384"/>
        <c:scaling>
          <c:orientation val="minMax"/>
        </c:scaling>
        <c:delete val="0"/>
        <c:axPos val="b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76487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20825571694685E-2"/>
          <c:y val="3.3537522095452355E-2"/>
          <c:w val="0.93595381491682195"/>
          <c:h val="0.776203331726391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'ΣΥΓΚΕΝ.ΙΣΟΣΚΕΛΙΣΜΕΝΩΝ ΠΡΟΥΠΟΛΟΓ'!$B$10:$B$17</c:f>
              <c:strCache>
                <c:ptCount val="8"/>
                <c:pt idx="0">
                  <c:v>Έξοδα Στέγασης</c:v>
                </c:pt>
                <c:pt idx="1">
                  <c:v> Έξοδα Χρηματοδότησης</c:v>
                </c:pt>
                <c:pt idx="2">
                  <c:v>Έξοδα Εκπαίδευσης</c:v>
                </c:pt>
                <c:pt idx="3">
                  <c:v>Ιατρικά Έξοδα</c:v>
                </c:pt>
                <c:pt idx="4">
                  <c:v>Έξοδα Χρήσης και Λειτουργίας</c:v>
                </c:pt>
                <c:pt idx="5">
                  <c:v>Προσωπικά Έξοδα</c:v>
                </c:pt>
                <c:pt idx="6">
                  <c:v>Έξοδα Διατροφής</c:v>
                </c:pt>
                <c:pt idx="7">
                  <c:v>Μεταφορικά Έξοδα</c:v>
                </c:pt>
              </c:strCache>
            </c:strRef>
          </c:cat>
          <c:val>
            <c:numRef>
              <c:f>'ΣΥΓΚΕΝ.ΙΣΟΣΚΕΛΙΣΜΕΝΩΝ ΠΡΟΥΠΟΛΟΓ'!$C$10:$C$17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5CA6-4DC1-97B2-0E17382945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'ΣΥΓΚΕΝ.ΙΣΟΣΚΕΛΙΣΜΕΝΩΝ ΠΡΟΥΠΟΛΟΓ'!$B$10:$B$17</c:f>
              <c:strCache>
                <c:ptCount val="8"/>
                <c:pt idx="0">
                  <c:v>Έξοδα Στέγασης</c:v>
                </c:pt>
                <c:pt idx="1">
                  <c:v> Έξοδα Χρηματοδότησης</c:v>
                </c:pt>
                <c:pt idx="2">
                  <c:v>Έξοδα Εκπαίδευσης</c:v>
                </c:pt>
                <c:pt idx="3">
                  <c:v>Ιατρικά Έξοδα</c:v>
                </c:pt>
                <c:pt idx="4">
                  <c:v>Έξοδα Χρήσης και Λειτουργίας</c:v>
                </c:pt>
                <c:pt idx="5">
                  <c:v>Προσωπικά Έξοδα</c:v>
                </c:pt>
                <c:pt idx="6">
                  <c:v>Έξοδα Διατροφής</c:v>
                </c:pt>
                <c:pt idx="7">
                  <c:v>Μεταφορικά Έξοδα</c:v>
                </c:pt>
              </c:strCache>
            </c:strRef>
          </c:cat>
          <c:val>
            <c:numRef>
              <c:f>'ΣΥΓΚΕΝ.ΙΣΟΣΚΕΛΙΣΜΕΝΩΝ ΠΡΟΥΠΟΛΟΓ'!$D$10:$D$17</c:f>
              <c:numCache>
                <c:formatCode>#,##0.00</c:formatCode>
                <c:ptCount val="8"/>
                <c:pt idx="0">
                  <c:v>920</c:v>
                </c:pt>
                <c:pt idx="1">
                  <c:v>450</c:v>
                </c:pt>
                <c:pt idx="2">
                  <c:v>325</c:v>
                </c:pt>
                <c:pt idx="3">
                  <c:v>160</c:v>
                </c:pt>
                <c:pt idx="4">
                  <c:v>675</c:v>
                </c:pt>
                <c:pt idx="5">
                  <c:v>630</c:v>
                </c:pt>
                <c:pt idx="6">
                  <c:v>450</c:v>
                </c:pt>
                <c:pt idx="7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6-4DC1-97B2-0E173829459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094823415578111E-2"/>
                  <c:y val="-2.72108843537424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A6-4DC1-97B2-0E1738294591}"/>
                </c:ext>
              </c:extLst>
            </c:dLbl>
            <c:dLbl>
              <c:idx val="1"/>
              <c:layout>
                <c:manualLayout>
                  <c:x val="1.0885341074020319E-2"/>
                  <c:y val="-2.72108843537424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A6-4DC1-97B2-0E1738294591}"/>
                </c:ext>
              </c:extLst>
            </c:dLbl>
            <c:dLbl>
              <c:idx val="2"/>
              <c:layout>
                <c:manualLayout>
                  <c:x val="1.4513788098693583E-2"/>
                  <c:y val="-9.977209005468728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A6-4DC1-97B2-0E1738294591}"/>
                </c:ext>
              </c:extLst>
            </c:dLbl>
            <c:dLbl>
              <c:idx val="3"/>
              <c:layout>
                <c:manualLayout>
                  <c:x val="8.4663763909046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A6-4DC1-97B2-0E1738294591}"/>
                </c:ext>
              </c:extLst>
            </c:dLbl>
            <c:dLbl>
              <c:idx val="4"/>
              <c:layout>
                <c:manualLayout>
                  <c:x val="1.693275278180938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A6-4DC1-97B2-0E1738294591}"/>
                </c:ext>
              </c:extLst>
            </c:dLbl>
            <c:dLbl>
              <c:idx val="5"/>
              <c:layout>
                <c:manualLayout>
                  <c:x val="1.5723270440251527E-2"/>
                  <c:y val="-8.16326530612254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A6-4DC1-97B2-0E1738294591}"/>
                </c:ext>
              </c:extLst>
            </c:dLbl>
            <c:dLbl>
              <c:idx val="6"/>
              <c:layout>
                <c:manualLayout>
                  <c:x val="1.9351717464925013E-2"/>
                  <c:y val="-2.72108843537414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A6-4DC1-97B2-0E1738294591}"/>
                </c:ext>
              </c:extLst>
            </c:dLbl>
            <c:dLbl>
              <c:idx val="7"/>
              <c:layout>
                <c:manualLayout>
                  <c:x val="1.088534107402031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A6-4DC1-97B2-0E17382945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'ΣΥΓΚΕΝ.ΙΣΟΣΚΕΛΙΣΜΕΝΩΝ ΠΡΟΥΠΟΛΟΓ'!$B$10:$B$17</c:f>
              <c:strCache>
                <c:ptCount val="8"/>
                <c:pt idx="0">
                  <c:v>Έξοδα Στέγασης</c:v>
                </c:pt>
                <c:pt idx="1">
                  <c:v> Έξοδα Χρηματοδότησης</c:v>
                </c:pt>
                <c:pt idx="2">
                  <c:v>Έξοδα Εκπαίδευσης</c:v>
                </c:pt>
                <c:pt idx="3">
                  <c:v>Ιατρικά Έξοδα</c:v>
                </c:pt>
                <c:pt idx="4">
                  <c:v>Έξοδα Χρήσης και Λειτουργίας</c:v>
                </c:pt>
                <c:pt idx="5">
                  <c:v>Προσωπικά Έξοδα</c:v>
                </c:pt>
                <c:pt idx="6">
                  <c:v>Έξοδα Διατροφής</c:v>
                </c:pt>
                <c:pt idx="7">
                  <c:v>Μεταφορικά Έξοδα</c:v>
                </c:pt>
              </c:strCache>
            </c:strRef>
          </c:cat>
          <c:val>
            <c:numRef>
              <c:f>'ΣΥΓΚΕΝ.ΙΣΟΣΚΕΛΙΣΜΕΝΩΝ ΠΡΟΥΠΟΛΟΓ'!$E$10:$E$17</c:f>
              <c:numCache>
                <c:formatCode>0.00%</c:formatCode>
                <c:ptCount val="8"/>
                <c:pt idx="0">
                  <c:v>0.23</c:v>
                </c:pt>
                <c:pt idx="1">
                  <c:v>0.1125</c:v>
                </c:pt>
                <c:pt idx="2">
                  <c:v>8.1250000000000003E-2</c:v>
                </c:pt>
                <c:pt idx="3">
                  <c:v>0.04</c:v>
                </c:pt>
                <c:pt idx="4">
                  <c:v>0.16875000000000001</c:v>
                </c:pt>
                <c:pt idx="5">
                  <c:v>0.1575</c:v>
                </c:pt>
                <c:pt idx="6">
                  <c:v>0.1125</c:v>
                </c:pt>
                <c:pt idx="7">
                  <c:v>9.7500000000000003E-2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6-4DC1-97B2-0E17382945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7790255"/>
        <c:axId val="943435487"/>
      </c:barChart>
      <c:catAx>
        <c:axId val="167779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943435487"/>
        <c:crosses val="autoZero"/>
        <c:auto val="1"/>
        <c:lblAlgn val="ctr"/>
        <c:lblOffset val="100"/>
        <c:noMultiLvlLbl val="0"/>
      </c:catAx>
      <c:valAx>
        <c:axId val="94343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Y"/>
          </a:p>
        </c:txPr>
        <c:crossAx val="167779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15241</xdr:rowOff>
    </xdr:from>
    <xdr:to>
      <xdr:col>13</xdr:col>
      <xdr:colOff>220980</xdr:colOff>
      <xdr:row>31</xdr:row>
      <xdr:rowOff>53341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8630792D-A79F-BAF5-393A-DE1DB894F3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172"/>
        <a:stretch/>
      </xdr:blipFill>
      <xdr:spPr>
        <a:xfrm>
          <a:off x="0" y="1935481"/>
          <a:ext cx="8145780" cy="3878580"/>
        </a:xfrm>
        <a:prstGeom prst="rect">
          <a:avLst/>
        </a:prstGeom>
      </xdr:spPr>
    </xdr:pic>
    <xdr:clientData/>
  </xdr:twoCellAnchor>
  <xdr:twoCellAnchor editAs="oneCell">
    <xdr:from>
      <xdr:col>0</xdr:col>
      <xdr:colOff>297181</xdr:colOff>
      <xdr:row>1</xdr:row>
      <xdr:rowOff>0</xdr:rowOff>
    </xdr:from>
    <xdr:to>
      <xdr:col>4</xdr:col>
      <xdr:colOff>93981</xdr:colOff>
      <xdr:row>3</xdr:row>
      <xdr:rowOff>53340</xdr:rowOff>
    </xdr:to>
    <xdr:pic>
      <xdr:nvPicPr>
        <xdr:cNvPr id="9" name="Εικόνα 8">
          <a:extLst>
            <a:ext uri="{FF2B5EF4-FFF2-40B4-BE49-F238E27FC236}">
              <a16:creationId xmlns:a16="http://schemas.microsoft.com/office/drawing/2014/main" id="{5B404F55-783B-3D19-8789-60158280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181" y="312421"/>
          <a:ext cx="223520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18</xdr:row>
      <xdr:rowOff>171450</xdr:rowOff>
    </xdr:from>
    <xdr:to>
      <xdr:col>12</xdr:col>
      <xdr:colOff>297180</xdr:colOff>
      <xdr:row>31</xdr:row>
      <xdr:rowOff>190500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4601593B-0891-6767-4C54-1D99562C8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60960</xdr:colOff>
      <xdr:row>31</xdr:row>
      <xdr:rowOff>201930</xdr:rowOff>
    </xdr:from>
    <xdr:to>
      <xdr:col>12</xdr:col>
      <xdr:colOff>304800</xdr:colOff>
      <xdr:row>42</xdr:row>
      <xdr:rowOff>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9809447A-F1C8-54D8-EC53-52A9C052F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42</xdr:row>
      <xdr:rowOff>95250</xdr:rowOff>
    </xdr:from>
    <xdr:to>
      <xdr:col>12</xdr:col>
      <xdr:colOff>251460</xdr:colOff>
      <xdr:row>51</xdr:row>
      <xdr:rowOff>22860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850FA53D-8B79-5CE3-4650-A38B19FD1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45720</xdr:colOff>
      <xdr:row>51</xdr:row>
      <xdr:rowOff>34290</xdr:rowOff>
    </xdr:from>
    <xdr:to>
      <xdr:col>12</xdr:col>
      <xdr:colOff>289560</xdr:colOff>
      <xdr:row>58</xdr:row>
      <xdr:rowOff>53340</xdr:rowOff>
    </xdr:to>
    <xdr:graphicFrame macro="">
      <xdr:nvGraphicFramePr>
        <xdr:cNvPr id="5" name="Γράφημα 4">
          <a:extLst>
            <a:ext uri="{FF2B5EF4-FFF2-40B4-BE49-F238E27FC236}">
              <a16:creationId xmlns:a16="http://schemas.microsoft.com/office/drawing/2014/main" id="{56EAEDBA-7559-BE33-7829-1B7EF86AD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30480</xdr:colOff>
      <xdr:row>59</xdr:row>
      <xdr:rowOff>3810</xdr:rowOff>
    </xdr:from>
    <xdr:to>
      <xdr:col>12</xdr:col>
      <xdr:colOff>243840</xdr:colOff>
      <xdr:row>64</xdr:row>
      <xdr:rowOff>114300</xdr:rowOff>
    </xdr:to>
    <xdr:graphicFrame macro="">
      <xdr:nvGraphicFramePr>
        <xdr:cNvPr id="7" name="Γράφημα 6">
          <a:extLst>
            <a:ext uri="{FF2B5EF4-FFF2-40B4-BE49-F238E27FC236}">
              <a16:creationId xmlns:a16="http://schemas.microsoft.com/office/drawing/2014/main" id="{EF4E2226-2929-EF45-863B-D12F5B173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7620</xdr:colOff>
      <xdr:row>64</xdr:row>
      <xdr:rowOff>186690</xdr:rowOff>
    </xdr:from>
    <xdr:to>
      <xdr:col>12</xdr:col>
      <xdr:colOff>251460</xdr:colOff>
      <xdr:row>77</xdr:row>
      <xdr:rowOff>190500</xdr:rowOff>
    </xdr:to>
    <xdr:graphicFrame macro="">
      <xdr:nvGraphicFramePr>
        <xdr:cNvPr id="8" name="Γράφημα 7">
          <a:extLst>
            <a:ext uri="{FF2B5EF4-FFF2-40B4-BE49-F238E27FC236}">
              <a16:creationId xmlns:a16="http://schemas.microsoft.com/office/drawing/2014/main" id="{68C03D49-8ABB-8645-D719-B80A13E38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22860</xdr:colOff>
      <xdr:row>105</xdr:row>
      <xdr:rowOff>3810</xdr:rowOff>
    </xdr:from>
    <xdr:to>
      <xdr:col>12</xdr:col>
      <xdr:colOff>266700</xdr:colOff>
      <xdr:row>115</xdr:row>
      <xdr:rowOff>175260</xdr:rowOff>
    </xdr:to>
    <xdr:graphicFrame macro="">
      <xdr:nvGraphicFramePr>
        <xdr:cNvPr id="10" name="Γράφημα 9">
          <a:extLst>
            <a:ext uri="{FF2B5EF4-FFF2-40B4-BE49-F238E27FC236}">
              <a16:creationId xmlns:a16="http://schemas.microsoft.com/office/drawing/2014/main" id="{8A4E6DBE-EE69-01FC-AA30-B4C2DF6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60960</xdr:colOff>
      <xdr:row>79</xdr:row>
      <xdr:rowOff>3810</xdr:rowOff>
    </xdr:from>
    <xdr:to>
      <xdr:col>12</xdr:col>
      <xdr:colOff>304800</xdr:colOff>
      <xdr:row>97</xdr:row>
      <xdr:rowOff>60960</xdr:rowOff>
    </xdr:to>
    <xdr:graphicFrame macro="">
      <xdr:nvGraphicFramePr>
        <xdr:cNvPr id="12" name="Γράφημα 11">
          <a:extLst>
            <a:ext uri="{FF2B5EF4-FFF2-40B4-BE49-F238E27FC236}">
              <a16:creationId xmlns:a16="http://schemas.microsoft.com/office/drawing/2014/main" id="{C95BFB81-7130-AA4D-C522-FF1AE9931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137160</xdr:rowOff>
    </xdr:from>
    <xdr:to>
      <xdr:col>1</xdr:col>
      <xdr:colOff>1739900</xdr:colOff>
      <xdr:row>2</xdr:row>
      <xdr:rowOff>160020</xdr:rowOff>
    </xdr:to>
    <xdr:pic>
      <xdr:nvPicPr>
        <xdr:cNvPr id="14" name="Εικόνα 13">
          <a:extLst>
            <a:ext uri="{FF2B5EF4-FFF2-40B4-BE49-F238E27FC236}">
              <a16:creationId xmlns:a16="http://schemas.microsoft.com/office/drawing/2014/main" id="{CA137DCE-F38A-4A29-94E4-1E3128B3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300" y="137160"/>
          <a:ext cx="2235200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194310</xdr:rowOff>
    </xdr:from>
    <xdr:to>
      <xdr:col>14</xdr:col>
      <xdr:colOff>320040</xdr:colOff>
      <xdr:row>41</xdr:row>
      <xdr:rowOff>60960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365E9458-CA4A-E32A-EB04-17D38B34A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1</xdr:row>
      <xdr:rowOff>0</xdr:rowOff>
    </xdr:from>
    <xdr:to>
      <xdr:col>2</xdr:col>
      <xdr:colOff>71120</xdr:colOff>
      <xdr:row>2</xdr:row>
      <xdr:rowOff>190500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ED71F8DE-722B-4522-A609-E3B392415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228600"/>
          <a:ext cx="2235200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24</xdr:row>
      <xdr:rowOff>194310</xdr:rowOff>
    </xdr:from>
    <xdr:to>
      <xdr:col>17</xdr:col>
      <xdr:colOff>60960</xdr:colOff>
      <xdr:row>45</xdr:row>
      <xdr:rowOff>22860</xdr:rowOff>
    </xdr:to>
    <xdr:graphicFrame macro="">
      <xdr:nvGraphicFramePr>
        <xdr:cNvPr id="7" name="Γράφημα 6">
          <a:extLst>
            <a:ext uri="{FF2B5EF4-FFF2-40B4-BE49-F238E27FC236}">
              <a16:creationId xmlns:a16="http://schemas.microsoft.com/office/drawing/2014/main" id="{E3FB8C6E-1FC7-4121-EF6E-B7E3172E0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1</xdr:row>
      <xdr:rowOff>0</xdr:rowOff>
    </xdr:from>
    <xdr:to>
      <xdr:col>2</xdr:col>
      <xdr:colOff>71120</xdr:colOff>
      <xdr:row>2</xdr:row>
      <xdr:rowOff>190500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4C44DA74-3BFC-4619-953D-99FA20285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228600"/>
          <a:ext cx="2235200" cy="419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716280</xdr:colOff>
      <xdr:row>19</xdr:row>
      <xdr:rowOff>49530</xdr:rowOff>
    </xdr:from>
    <xdr:to>
      <xdr:col>15</xdr:col>
      <xdr:colOff>198120</xdr:colOff>
      <xdr:row>39</xdr:row>
      <xdr:rowOff>129540</xdr:rowOff>
    </xdr:to>
    <xdr:graphicFrame macro="">
      <xdr:nvGraphicFramePr>
        <xdr:cNvPr id="13" name="Γράφημα 12">
          <a:extLst>
            <a:ext uri="{FF2B5EF4-FFF2-40B4-BE49-F238E27FC236}">
              <a16:creationId xmlns:a16="http://schemas.microsoft.com/office/drawing/2014/main" id="{3EE5D95D-800B-86FF-A3D7-C453223A4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144780</xdr:colOff>
      <xdr:row>1</xdr:row>
      <xdr:rowOff>0</xdr:rowOff>
    </xdr:from>
    <xdr:to>
      <xdr:col>1</xdr:col>
      <xdr:colOff>1069340</xdr:colOff>
      <xdr:row>2</xdr:row>
      <xdr:rowOff>190500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EAC61090-263F-4EB1-9D0C-543BE237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" y="228600"/>
          <a:ext cx="2235200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metris%20Tsiropoulos\Desktop\&#927;&#953;&#954;&#959;&#947;&#949;&#957;&#949;&#953;&#945;&#954;&#972;&#962;%20&#960;&#961;&#959;&#971;&#960;&#959;&#955;&#959;&#947;&#953;&#963;&#956;&#972;&#962;%20&#956;&#951;&#957;&#953;&#945;&#943;&#959;&#962;.xlsx" TargetMode="External"/><Relationship Id="rId1" Type="http://schemas.openxmlformats.org/officeDocument/2006/relationships/externalLinkPath" Target="/Users/Demetris%20Tsiropoulos/Desktop/&#927;&#953;&#954;&#959;&#947;&#949;&#957;&#949;&#953;&#945;&#954;&#972;&#962;%20&#960;&#961;&#959;&#971;&#960;&#959;&#955;&#959;&#947;&#953;&#963;&#956;&#972;&#962;%20&#956;&#951;&#957;&#953;&#945;&#943;&#959;&#9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Έκθεση Μηνιαίου Προϋπολογισμού"/>
      <sheetName val="Μηνιαία Έξοδα"/>
      <sheetName val="Πρόσθετα Δεδομένα"/>
      <sheetName val="Οικογενειακός προϋπολογισμός μη"/>
    </sheetNames>
    <sheetDataSet>
      <sheetData sheetId="0" refreshError="1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2B980-7C80-41A9-95AE-4539ADF9D4EA}">
  <dimension ref="A5:A8"/>
  <sheetViews>
    <sheetView topLeftCell="A12" workbookViewId="0">
      <selection activeCell="P22" sqref="P22"/>
    </sheetView>
  </sheetViews>
  <sheetFormatPr defaultRowHeight="14.4" x14ac:dyDescent="0.3"/>
  <cols>
    <col min="1" max="1" width="8.88671875" customWidth="1"/>
  </cols>
  <sheetData>
    <row r="5" spans="1:1" s="106" customFormat="1" ht="18" x14ac:dyDescent="0.35">
      <c r="A5" s="105" t="s">
        <v>112</v>
      </c>
    </row>
    <row r="6" spans="1:1" s="104" customFormat="1" ht="15.6" x14ac:dyDescent="0.3">
      <c r="A6" s="104" t="s">
        <v>109</v>
      </c>
    </row>
    <row r="7" spans="1:1" s="104" customFormat="1" ht="15.6" x14ac:dyDescent="0.3">
      <c r="A7" s="104" t="s">
        <v>110</v>
      </c>
    </row>
    <row r="8" spans="1:1" s="104" customFormat="1" ht="15.6" x14ac:dyDescent="0.3">
      <c r="A8" s="104" t="s">
        <v>111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8EF0-D255-47FE-8480-475B84B7F498}">
  <dimension ref="A5:K142"/>
  <sheetViews>
    <sheetView tabSelected="1" workbookViewId="0">
      <selection activeCell="C20" sqref="C20"/>
    </sheetView>
  </sheetViews>
  <sheetFormatPr defaultRowHeight="15.6" x14ac:dyDescent="0.3"/>
  <cols>
    <col min="1" max="1" width="8.88671875" style="1"/>
    <col min="2" max="2" width="46.5546875" style="1" bestFit="1" customWidth="1"/>
    <col min="3" max="3" width="20.109375" style="5" customWidth="1"/>
    <col min="4" max="4" width="19" style="3" customWidth="1"/>
    <col min="5" max="5" width="11.5546875" style="2" customWidth="1"/>
    <col min="6" max="6" width="13.88671875" style="7" customWidth="1"/>
    <col min="7" max="7" width="11.77734375" style="4" customWidth="1"/>
    <col min="8" max="8" width="8.88671875" style="1"/>
    <col min="9" max="9" width="27.5546875" style="1" customWidth="1"/>
    <col min="10" max="16384" width="8.88671875" style="1"/>
  </cols>
  <sheetData>
    <row r="5" spans="1:11" x14ac:dyDescent="0.3">
      <c r="A5" s="9" t="s">
        <v>116</v>
      </c>
      <c r="B5" s="10"/>
    </row>
    <row r="6" spans="1:11" ht="16.2" thickBot="1" x14ac:dyDescent="0.35"/>
    <row r="7" spans="1:11" x14ac:dyDescent="0.3">
      <c r="B7" s="91" t="s">
        <v>105</v>
      </c>
      <c r="C7" s="92" t="s">
        <v>95</v>
      </c>
      <c r="D7" s="93" t="s">
        <v>96</v>
      </c>
      <c r="E7" s="94"/>
      <c r="F7" s="95"/>
      <c r="G7" s="96"/>
      <c r="I7" s="132" t="s">
        <v>113</v>
      </c>
      <c r="J7" s="127"/>
      <c r="K7" s="128"/>
    </row>
    <row r="8" spans="1:11" ht="49.8" customHeight="1" thickBot="1" x14ac:dyDescent="0.35">
      <c r="B8" s="97" t="s">
        <v>106</v>
      </c>
      <c r="C8" s="98" t="s">
        <v>104</v>
      </c>
      <c r="D8" s="99" t="s">
        <v>100</v>
      </c>
      <c r="E8" s="100" t="s">
        <v>101</v>
      </c>
      <c r="F8" s="101" t="s">
        <v>102</v>
      </c>
      <c r="G8" s="102" t="s">
        <v>103</v>
      </c>
      <c r="I8" s="109" t="s">
        <v>114</v>
      </c>
      <c r="K8" s="129"/>
    </row>
    <row r="9" spans="1:11" ht="16.2" thickBot="1" x14ac:dyDescent="0.35">
      <c r="A9" s="9" t="s">
        <v>0</v>
      </c>
      <c r="B9" s="9"/>
      <c r="C9" s="37"/>
      <c r="D9" s="48"/>
      <c r="E9" s="69"/>
      <c r="F9" s="8"/>
      <c r="G9" s="61"/>
      <c r="I9" s="110" t="s">
        <v>115</v>
      </c>
      <c r="J9" s="130"/>
      <c r="K9" s="131"/>
    </row>
    <row r="10" spans="1:11" x14ac:dyDescent="0.3">
      <c r="A10" s="11"/>
      <c r="B10" s="12" t="s">
        <v>82</v>
      </c>
      <c r="C10" s="38">
        <v>2000</v>
      </c>
      <c r="D10" s="49">
        <v>2000</v>
      </c>
      <c r="E10" s="69"/>
      <c r="F10" s="8"/>
      <c r="G10" s="61"/>
    </row>
    <row r="11" spans="1:11" x14ac:dyDescent="0.3">
      <c r="A11" s="11"/>
      <c r="B11" s="11" t="s">
        <v>1</v>
      </c>
      <c r="C11" s="38">
        <v>2000</v>
      </c>
      <c r="D11" s="49">
        <v>2000</v>
      </c>
      <c r="E11" s="69"/>
      <c r="G11" s="60"/>
      <c r="J11" s="1" t="s">
        <v>84</v>
      </c>
    </row>
    <row r="12" spans="1:11" x14ac:dyDescent="0.3">
      <c r="A12" s="11"/>
      <c r="B12" s="11" t="s">
        <v>2</v>
      </c>
      <c r="C12" s="39"/>
      <c r="D12" s="49"/>
      <c r="E12" s="69"/>
      <c r="G12" s="60"/>
    </row>
    <row r="13" spans="1:11" x14ac:dyDescent="0.3">
      <c r="A13" s="11"/>
      <c r="B13" s="11" t="s">
        <v>3</v>
      </c>
      <c r="C13" s="39"/>
      <c r="D13" s="49"/>
      <c r="E13" s="69"/>
      <c r="G13" s="60"/>
    </row>
    <row r="14" spans="1:11" x14ac:dyDescent="0.3">
      <c r="A14" s="11"/>
      <c r="B14" s="11" t="s">
        <v>4</v>
      </c>
      <c r="C14" s="39"/>
      <c r="D14" s="49"/>
      <c r="E14" s="69"/>
      <c r="G14" s="60"/>
    </row>
    <row r="15" spans="1:11" x14ac:dyDescent="0.3">
      <c r="A15" s="11"/>
      <c r="B15" s="11" t="s">
        <v>5</v>
      </c>
      <c r="C15" s="39"/>
      <c r="D15" s="49"/>
      <c r="E15" s="69"/>
      <c r="G15" s="60"/>
    </row>
    <row r="16" spans="1:11" x14ac:dyDescent="0.3">
      <c r="A16" s="11"/>
      <c r="B16" s="11" t="s">
        <v>6</v>
      </c>
      <c r="C16" s="39"/>
      <c r="D16" s="49"/>
      <c r="E16" s="69"/>
      <c r="G16" s="60"/>
    </row>
    <row r="17" spans="1:7" x14ac:dyDescent="0.3">
      <c r="A17" s="11"/>
      <c r="B17" s="11" t="s">
        <v>7</v>
      </c>
      <c r="C17" s="39"/>
      <c r="D17" s="49"/>
      <c r="E17" s="69"/>
      <c r="G17" s="60"/>
    </row>
    <row r="18" spans="1:7" x14ac:dyDescent="0.3">
      <c r="A18" s="11"/>
      <c r="B18" s="11"/>
      <c r="C18" s="39"/>
      <c r="D18" s="49"/>
      <c r="E18" s="69"/>
      <c r="G18" s="60"/>
    </row>
    <row r="19" spans="1:7" ht="16.2" thickBot="1" x14ac:dyDescent="0.35">
      <c r="A19" s="11"/>
      <c r="B19" s="23" t="s">
        <v>8</v>
      </c>
      <c r="C19" s="40">
        <f>SUM(C10:C18)</f>
        <v>4000</v>
      </c>
      <c r="D19" s="50">
        <f>SUM(D10:D18)</f>
        <v>4000</v>
      </c>
      <c r="E19" s="70">
        <f>SUM(E9:E18)</f>
        <v>0</v>
      </c>
      <c r="F19" s="24" t="s">
        <v>87</v>
      </c>
      <c r="G19" s="62" t="s">
        <v>87</v>
      </c>
    </row>
    <row r="20" spans="1:7" x14ac:dyDescent="0.3">
      <c r="A20" s="11"/>
      <c r="B20" s="11"/>
      <c r="C20" s="39"/>
      <c r="D20" s="51"/>
      <c r="E20" s="69"/>
      <c r="G20" s="60"/>
    </row>
    <row r="21" spans="1:7" x14ac:dyDescent="0.3">
      <c r="A21" s="9" t="s">
        <v>117</v>
      </c>
      <c r="B21" s="9"/>
      <c r="C21" s="39"/>
      <c r="D21" s="51"/>
      <c r="E21" s="69"/>
      <c r="G21" s="60"/>
    </row>
    <row r="22" spans="1:7" x14ac:dyDescent="0.3">
      <c r="A22" s="11"/>
      <c r="B22" s="9"/>
      <c r="C22" s="39"/>
      <c r="D22" s="51"/>
      <c r="E22" s="69"/>
      <c r="G22" s="60"/>
    </row>
    <row r="23" spans="1:7" x14ac:dyDescent="0.3">
      <c r="A23" s="13" t="s">
        <v>9</v>
      </c>
      <c r="B23" s="13"/>
      <c r="C23" s="39"/>
      <c r="D23" s="51"/>
      <c r="E23" s="69"/>
      <c r="G23" s="60"/>
    </row>
    <row r="24" spans="1:7" x14ac:dyDescent="0.3">
      <c r="A24" s="11"/>
      <c r="B24" s="11" t="s">
        <v>91</v>
      </c>
      <c r="C24" s="39">
        <v>850</v>
      </c>
      <c r="D24" s="52">
        <v>850</v>
      </c>
      <c r="E24" s="71">
        <f t="shared" ref="E24:E30" si="0">C24-D24</f>
        <v>0</v>
      </c>
      <c r="F24" s="7">
        <f>C24/D24</f>
        <v>1</v>
      </c>
      <c r="G24" s="63">
        <f>F24-100%</f>
        <v>0</v>
      </c>
    </row>
    <row r="25" spans="1:7" x14ac:dyDescent="0.3">
      <c r="A25" s="11"/>
      <c r="B25" s="11" t="s">
        <v>10</v>
      </c>
      <c r="C25" s="39">
        <v>20</v>
      </c>
      <c r="D25" s="52">
        <v>20</v>
      </c>
      <c r="E25" s="71">
        <f t="shared" si="0"/>
        <v>0</v>
      </c>
      <c r="F25" s="7">
        <f t="shared" ref="F25:F87" si="1">C25/D25</f>
        <v>1</v>
      </c>
      <c r="G25" s="63">
        <f t="shared" ref="G25:G87" si="2">F25-100%</f>
        <v>0</v>
      </c>
    </row>
    <row r="26" spans="1:7" x14ac:dyDescent="0.3">
      <c r="A26" s="11"/>
      <c r="B26" s="11" t="s">
        <v>11</v>
      </c>
      <c r="C26" s="39">
        <v>10</v>
      </c>
      <c r="D26" s="52">
        <v>10</v>
      </c>
      <c r="E26" s="71">
        <f t="shared" si="0"/>
        <v>0</v>
      </c>
      <c r="F26" s="7">
        <f t="shared" si="1"/>
        <v>1</v>
      </c>
      <c r="G26" s="63">
        <f t="shared" si="2"/>
        <v>0</v>
      </c>
    </row>
    <row r="27" spans="1:7" x14ac:dyDescent="0.3">
      <c r="A27" s="11"/>
      <c r="B27" s="11" t="s">
        <v>12</v>
      </c>
      <c r="C27" s="39">
        <v>10</v>
      </c>
      <c r="D27" s="52">
        <v>10</v>
      </c>
      <c r="E27" s="71">
        <f t="shared" si="0"/>
        <v>0</v>
      </c>
      <c r="F27" s="7">
        <f t="shared" si="1"/>
        <v>1</v>
      </c>
      <c r="G27" s="63">
        <f t="shared" si="2"/>
        <v>0</v>
      </c>
    </row>
    <row r="28" spans="1:7" x14ac:dyDescent="0.3">
      <c r="A28" s="11"/>
      <c r="B28" s="11" t="s">
        <v>13</v>
      </c>
      <c r="C28" s="39">
        <v>10</v>
      </c>
      <c r="D28" s="52">
        <v>10</v>
      </c>
      <c r="E28" s="71">
        <f t="shared" si="0"/>
        <v>0</v>
      </c>
      <c r="F28" s="7">
        <f t="shared" si="1"/>
        <v>1</v>
      </c>
      <c r="G28" s="63">
        <f t="shared" si="2"/>
        <v>0</v>
      </c>
    </row>
    <row r="29" spans="1:7" x14ac:dyDescent="0.3">
      <c r="A29" s="11"/>
      <c r="B29" s="12" t="s">
        <v>14</v>
      </c>
      <c r="C29" s="39">
        <v>10</v>
      </c>
      <c r="D29" s="52">
        <v>10</v>
      </c>
      <c r="E29" s="71">
        <f t="shared" si="0"/>
        <v>0</v>
      </c>
      <c r="F29" s="7">
        <f t="shared" si="1"/>
        <v>1</v>
      </c>
      <c r="G29" s="63">
        <f t="shared" si="2"/>
        <v>0</v>
      </c>
    </row>
    <row r="30" spans="1:7" x14ac:dyDescent="0.3">
      <c r="A30" s="11"/>
      <c r="B30" s="11" t="s">
        <v>15</v>
      </c>
      <c r="C30" s="39">
        <v>10</v>
      </c>
      <c r="D30" s="52">
        <v>10</v>
      </c>
      <c r="E30" s="71">
        <f t="shared" si="0"/>
        <v>0</v>
      </c>
      <c r="F30" s="7">
        <f t="shared" si="1"/>
        <v>1</v>
      </c>
      <c r="G30" s="63">
        <f t="shared" si="2"/>
        <v>0</v>
      </c>
    </row>
    <row r="31" spans="1:7" x14ac:dyDescent="0.3">
      <c r="A31" s="11"/>
      <c r="B31" s="11" t="s">
        <v>16</v>
      </c>
      <c r="C31" s="39"/>
      <c r="D31" s="52"/>
      <c r="E31" s="71"/>
      <c r="G31" s="63"/>
    </row>
    <row r="32" spans="1:7" ht="16.2" thickBot="1" x14ac:dyDescent="0.35">
      <c r="A32" s="11"/>
      <c r="B32" s="25" t="s">
        <v>17</v>
      </c>
      <c r="C32" s="41">
        <f>SUM(C24:C31)</f>
        <v>920</v>
      </c>
      <c r="D32" s="53">
        <f>SUM(D24:D31)</f>
        <v>920</v>
      </c>
      <c r="E32" s="72">
        <f>C32-D32</f>
        <v>0</v>
      </c>
      <c r="F32" s="26">
        <f t="shared" si="1"/>
        <v>1</v>
      </c>
      <c r="G32" s="64">
        <f t="shared" si="2"/>
        <v>0</v>
      </c>
    </row>
    <row r="33" spans="1:7" x14ac:dyDescent="0.3">
      <c r="A33" s="11"/>
      <c r="B33" s="11"/>
      <c r="C33" s="39"/>
      <c r="D33" s="51"/>
      <c r="E33" s="71"/>
      <c r="G33" s="63"/>
    </row>
    <row r="34" spans="1:7" x14ac:dyDescent="0.3">
      <c r="A34" s="13" t="s">
        <v>118</v>
      </c>
      <c r="B34" s="13"/>
      <c r="C34" s="39"/>
      <c r="D34" s="51"/>
      <c r="E34" s="71"/>
      <c r="G34" s="63"/>
    </row>
    <row r="35" spans="1:7" x14ac:dyDescent="0.3">
      <c r="A35" s="13"/>
      <c r="B35" s="11" t="s">
        <v>19</v>
      </c>
      <c r="C35" s="39"/>
      <c r="D35" s="51"/>
      <c r="E35" s="71"/>
      <c r="G35" s="63"/>
    </row>
    <row r="36" spans="1:7" x14ac:dyDescent="0.3">
      <c r="A36" s="11"/>
      <c r="B36" s="11" t="s">
        <v>20</v>
      </c>
      <c r="C36" s="39">
        <v>250</v>
      </c>
      <c r="D36" s="52">
        <v>300</v>
      </c>
      <c r="E36" s="71">
        <f>C36-D36</f>
        <v>-50</v>
      </c>
      <c r="F36" s="7">
        <f t="shared" si="1"/>
        <v>0.83333333333333337</v>
      </c>
      <c r="G36" s="63">
        <f t="shared" si="2"/>
        <v>-0.16666666666666663</v>
      </c>
    </row>
    <row r="37" spans="1:7" x14ac:dyDescent="0.3">
      <c r="A37" s="11"/>
      <c r="B37" s="11" t="s">
        <v>21</v>
      </c>
      <c r="C37" s="39">
        <v>25</v>
      </c>
      <c r="D37" s="52">
        <v>30</v>
      </c>
      <c r="E37" s="71">
        <f>C37-D37</f>
        <v>-5</v>
      </c>
      <c r="F37" s="7">
        <f t="shared" si="1"/>
        <v>0.83333333333333337</v>
      </c>
      <c r="G37" s="63">
        <f t="shared" si="2"/>
        <v>-0.16666666666666663</v>
      </c>
    </row>
    <row r="38" spans="1:7" x14ac:dyDescent="0.3">
      <c r="A38" s="11"/>
      <c r="B38" s="11" t="s">
        <v>22</v>
      </c>
      <c r="C38" s="39">
        <v>150</v>
      </c>
      <c r="D38" s="52">
        <v>200</v>
      </c>
      <c r="E38" s="71">
        <f>C38-D38</f>
        <v>-50</v>
      </c>
      <c r="F38" s="7">
        <f t="shared" si="1"/>
        <v>0.75</v>
      </c>
      <c r="G38" s="63">
        <f t="shared" si="2"/>
        <v>-0.25</v>
      </c>
    </row>
    <row r="39" spans="1:7" x14ac:dyDescent="0.3">
      <c r="A39" s="11"/>
      <c r="B39" s="11" t="s">
        <v>89</v>
      </c>
      <c r="C39" s="39">
        <v>150</v>
      </c>
      <c r="D39" s="52">
        <v>150</v>
      </c>
      <c r="E39" s="71">
        <f>C39-D39</f>
        <v>0</v>
      </c>
      <c r="F39" s="7">
        <f t="shared" si="1"/>
        <v>1</v>
      </c>
      <c r="G39" s="63">
        <f t="shared" si="2"/>
        <v>0</v>
      </c>
    </row>
    <row r="40" spans="1:7" x14ac:dyDescent="0.3">
      <c r="A40" s="11"/>
      <c r="B40" s="11" t="s">
        <v>23</v>
      </c>
      <c r="C40" s="39">
        <v>100</v>
      </c>
      <c r="D40" s="52">
        <v>100</v>
      </c>
      <c r="E40" s="71">
        <f>C40-D40</f>
        <v>0</v>
      </c>
      <c r="F40" s="7">
        <f t="shared" si="1"/>
        <v>1</v>
      </c>
      <c r="G40" s="63">
        <f t="shared" si="2"/>
        <v>0</v>
      </c>
    </row>
    <row r="41" spans="1:7" x14ac:dyDescent="0.3">
      <c r="A41" s="11"/>
      <c r="B41" s="11" t="s">
        <v>24</v>
      </c>
      <c r="C41" s="39"/>
      <c r="D41" s="52"/>
      <c r="E41" s="71"/>
      <c r="G41" s="63"/>
    </row>
    <row r="42" spans="1:7" ht="16.2" thickBot="1" x14ac:dyDescent="0.35">
      <c r="A42" s="11"/>
      <c r="B42" s="25" t="s">
        <v>17</v>
      </c>
      <c r="C42" s="41">
        <f>SUM(C36:C41)</f>
        <v>675</v>
      </c>
      <c r="D42" s="53">
        <f>SUM(D36:D41)</f>
        <v>780</v>
      </c>
      <c r="E42" s="72">
        <f>C42-D42</f>
        <v>-105</v>
      </c>
      <c r="F42" s="26">
        <f t="shared" si="1"/>
        <v>0.86538461538461542</v>
      </c>
      <c r="G42" s="65">
        <f t="shared" si="2"/>
        <v>-0.13461538461538458</v>
      </c>
    </row>
    <row r="43" spans="1:7" x14ac:dyDescent="0.3">
      <c r="A43" s="11"/>
      <c r="B43" s="11"/>
      <c r="C43" s="39"/>
      <c r="D43" s="52"/>
      <c r="E43" s="71"/>
      <c r="G43" s="63"/>
    </row>
    <row r="44" spans="1:7" x14ac:dyDescent="0.3">
      <c r="A44" s="13" t="s">
        <v>119</v>
      </c>
      <c r="B44" s="13"/>
      <c r="C44" s="39"/>
      <c r="D44" s="52"/>
      <c r="E44" s="71"/>
      <c r="G44" s="63"/>
    </row>
    <row r="45" spans="1:7" x14ac:dyDescent="0.3">
      <c r="A45" s="11"/>
      <c r="B45" s="11" t="s">
        <v>26</v>
      </c>
      <c r="C45" s="39">
        <v>300</v>
      </c>
      <c r="D45" s="52">
        <v>350</v>
      </c>
      <c r="E45" s="71">
        <f>C45-D45</f>
        <v>-50</v>
      </c>
      <c r="F45" s="7">
        <f t="shared" si="1"/>
        <v>0.8571428571428571</v>
      </c>
      <c r="G45" s="63">
        <f t="shared" si="2"/>
        <v>-0.1428571428571429</v>
      </c>
    </row>
    <row r="46" spans="1:7" x14ac:dyDescent="0.3">
      <c r="A46" s="11"/>
      <c r="B46" s="11" t="s">
        <v>27</v>
      </c>
      <c r="C46" s="39">
        <v>25</v>
      </c>
      <c r="D46" s="52">
        <v>25</v>
      </c>
      <c r="E46" s="71">
        <f>C46-D46</f>
        <v>0</v>
      </c>
      <c r="F46" s="7">
        <f t="shared" si="1"/>
        <v>1</v>
      </c>
      <c r="G46" s="63">
        <f t="shared" si="2"/>
        <v>0</v>
      </c>
    </row>
    <row r="47" spans="1:7" x14ac:dyDescent="0.3">
      <c r="A47" s="11"/>
      <c r="B47" s="11" t="s">
        <v>28</v>
      </c>
      <c r="C47" s="39">
        <v>25</v>
      </c>
      <c r="D47" s="52">
        <v>25</v>
      </c>
      <c r="E47" s="71">
        <f>C47-D47</f>
        <v>0</v>
      </c>
      <c r="F47" s="7">
        <f t="shared" si="1"/>
        <v>1</v>
      </c>
      <c r="G47" s="63">
        <f t="shared" si="2"/>
        <v>0</v>
      </c>
    </row>
    <row r="48" spans="1:7" x14ac:dyDescent="0.3">
      <c r="A48" s="11"/>
      <c r="B48" s="11" t="s">
        <v>29</v>
      </c>
      <c r="C48" s="39">
        <v>40</v>
      </c>
      <c r="D48" s="52">
        <v>40</v>
      </c>
      <c r="E48" s="71">
        <f>C48-D48</f>
        <v>0</v>
      </c>
      <c r="F48" s="7">
        <f t="shared" si="1"/>
        <v>1</v>
      </c>
      <c r="G48" s="63">
        <f t="shared" si="2"/>
        <v>0</v>
      </c>
    </row>
    <row r="49" spans="1:7" x14ac:dyDescent="0.3">
      <c r="A49" s="11"/>
      <c r="B49" s="89" t="s">
        <v>30</v>
      </c>
      <c r="C49" s="39"/>
      <c r="D49" s="52"/>
      <c r="E49" s="71"/>
      <c r="G49" s="63"/>
    </row>
    <row r="50" spans="1:7" x14ac:dyDescent="0.3">
      <c r="A50" s="11"/>
      <c r="B50" s="11" t="s">
        <v>24</v>
      </c>
      <c r="C50" s="39"/>
      <c r="D50" s="52"/>
      <c r="E50" s="71"/>
      <c r="G50" s="63"/>
    </row>
    <row r="51" spans="1:7" ht="16.2" thickBot="1" x14ac:dyDescent="0.35">
      <c r="A51" s="11"/>
      <c r="B51" s="25" t="s">
        <v>17</v>
      </c>
      <c r="C51" s="41">
        <f>SUM(C45:C50)</f>
        <v>390</v>
      </c>
      <c r="D51" s="53">
        <f>SUM(D45:D50)</f>
        <v>440</v>
      </c>
      <c r="E51" s="72">
        <f>C51-D51</f>
        <v>-50</v>
      </c>
      <c r="F51" s="26">
        <f t="shared" si="1"/>
        <v>0.88636363636363635</v>
      </c>
      <c r="G51" s="65">
        <f t="shared" si="2"/>
        <v>-0.11363636363636365</v>
      </c>
    </row>
    <row r="52" spans="1:7" x14ac:dyDescent="0.3">
      <c r="A52" s="11"/>
      <c r="B52" s="11"/>
      <c r="C52" s="39"/>
      <c r="D52" s="52"/>
      <c r="E52" s="71"/>
      <c r="G52" s="63"/>
    </row>
    <row r="53" spans="1:7" x14ac:dyDescent="0.3">
      <c r="A53" s="13" t="s">
        <v>120</v>
      </c>
      <c r="B53" s="13"/>
      <c r="C53" s="39"/>
      <c r="D53" s="52"/>
      <c r="E53" s="71"/>
      <c r="G53" s="63"/>
    </row>
    <row r="54" spans="1:7" x14ac:dyDescent="0.3">
      <c r="A54" s="11"/>
      <c r="B54" s="11" t="s">
        <v>32</v>
      </c>
      <c r="C54" s="39">
        <v>300</v>
      </c>
      <c r="D54" s="52">
        <v>400</v>
      </c>
      <c r="E54" s="71">
        <f>C54-D54</f>
        <v>-100</v>
      </c>
      <c r="F54" s="7">
        <f t="shared" si="1"/>
        <v>0.75</v>
      </c>
      <c r="G54" s="63">
        <f t="shared" si="2"/>
        <v>-0.25</v>
      </c>
    </row>
    <row r="55" spans="1:7" x14ac:dyDescent="0.3">
      <c r="A55" s="11"/>
      <c r="B55" s="11" t="s">
        <v>33</v>
      </c>
      <c r="C55" s="39">
        <v>100</v>
      </c>
      <c r="D55" s="52">
        <v>200</v>
      </c>
      <c r="E55" s="71">
        <f>C55-D55</f>
        <v>-100</v>
      </c>
      <c r="F55" s="7">
        <f t="shared" si="1"/>
        <v>0.5</v>
      </c>
      <c r="G55" s="63">
        <f t="shared" si="2"/>
        <v>-0.5</v>
      </c>
    </row>
    <row r="56" spans="1:7" x14ac:dyDescent="0.3">
      <c r="A56" s="11"/>
      <c r="B56" s="11" t="s">
        <v>34</v>
      </c>
      <c r="C56" s="39">
        <v>50</v>
      </c>
      <c r="D56" s="52">
        <v>75</v>
      </c>
      <c r="E56" s="71">
        <f>C56-D56</f>
        <v>-25</v>
      </c>
      <c r="F56" s="7">
        <f t="shared" si="1"/>
        <v>0.66666666666666663</v>
      </c>
      <c r="G56" s="63">
        <f t="shared" si="2"/>
        <v>-0.33333333333333337</v>
      </c>
    </row>
    <row r="57" spans="1:7" x14ac:dyDescent="0.3">
      <c r="A57" s="11"/>
      <c r="B57" s="11" t="s">
        <v>24</v>
      </c>
      <c r="C57" s="39"/>
      <c r="D57" s="52"/>
      <c r="E57" s="71"/>
      <c r="G57" s="63"/>
    </row>
    <row r="58" spans="1:7" ht="16.2" thickBot="1" x14ac:dyDescent="0.35">
      <c r="A58" s="11"/>
      <c r="B58" s="25" t="s">
        <v>17</v>
      </c>
      <c r="C58" s="41">
        <f>SUM(C54:C57)</f>
        <v>450</v>
      </c>
      <c r="D58" s="53">
        <f>SUM(D54:D57)</f>
        <v>675</v>
      </c>
      <c r="E58" s="72">
        <f>C58-D58</f>
        <v>-225</v>
      </c>
      <c r="F58" s="26">
        <f t="shared" si="1"/>
        <v>0.66666666666666663</v>
      </c>
      <c r="G58" s="65">
        <f t="shared" si="2"/>
        <v>-0.33333333333333337</v>
      </c>
    </row>
    <row r="59" spans="1:7" x14ac:dyDescent="0.3">
      <c r="A59" s="11"/>
      <c r="B59" s="11"/>
      <c r="C59" s="39"/>
      <c r="D59" s="52"/>
      <c r="E59" s="71"/>
      <c r="G59" s="63"/>
    </row>
    <row r="60" spans="1:7" x14ac:dyDescent="0.3">
      <c r="A60" s="13" t="s">
        <v>121</v>
      </c>
      <c r="B60" s="13"/>
      <c r="C60" s="39"/>
      <c r="D60" s="52"/>
      <c r="E60" s="71"/>
      <c r="G60" s="63"/>
    </row>
    <row r="61" spans="1:7" x14ac:dyDescent="0.3">
      <c r="A61" s="11"/>
      <c r="B61" s="11" t="s">
        <v>36</v>
      </c>
      <c r="C61" s="39">
        <v>300</v>
      </c>
      <c r="D61" s="52">
        <v>300</v>
      </c>
      <c r="E61" s="71">
        <f>C61-D61</f>
        <v>0</v>
      </c>
      <c r="F61" s="7">
        <f t="shared" si="1"/>
        <v>1</v>
      </c>
      <c r="G61" s="63">
        <f t="shared" si="2"/>
        <v>0</v>
      </c>
    </row>
    <row r="62" spans="1:7" x14ac:dyDescent="0.3">
      <c r="A62" s="11"/>
      <c r="B62" s="11" t="s">
        <v>37</v>
      </c>
      <c r="C62" s="39">
        <v>10</v>
      </c>
      <c r="D62" s="52">
        <v>10</v>
      </c>
      <c r="E62" s="71">
        <f>C62-D62</f>
        <v>0</v>
      </c>
      <c r="F62" s="7">
        <f t="shared" si="1"/>
        <v>1</v>
      </c>
      <c r="G62" s="63">
        <f t="shared" si="2"/>
        <v>0</v>
      </c>
    </row>
    <row r="63" spans="1:7" x14ac:dyDescent="0.3">
      <c r="A63" s="11"/>
      <c r="B63" s="11" t="s">
        <v>38</v>
      </c>
      <c r="C63" s="39">
        <v>15</v>
      </c>
      <c r="D63" s="52">
        <v>15</v>
      </c>
      <c r="E63" s="71">
        <f>C63-D63</f>
        <v>0</v>
      </c>
      <c r="F63" s="7">
        <f t="shared" si="1"/>
        <v>1</v>
      </c>
      <c r="G63" s="63">
        <f t="shared" si="2"/>
        <v>0</v>
      </c>
    </row>
    <row r="64" spans="1:7" x14ac:dyDescent="0.3">
      <c r="A64" s="11"/>
      <c r="B64" s="11" t="s">
        <v>16</v>
      </c>
      <c r="C64" s="39"/>
      <c r="D64" s="52"/>
      <c r="E64" s="71"/>
      <c r="G64" s="63"/>
    </row>
    <row r="65" spans="1:7" ht="16.2" thickBot="1" x14ac:dyDescent="0.35">
      <c r="A65" s="11"/>
      <c r="B65" s="25" t="s">
        <v>17</v>
      </c>
      <c r="C65" s="41">
        <f>SUM(C61:C64)</f>
        <v>325</v>
      </c>
      <c r="D65" s="53">
        <f>SUM(D61:D64)</f>
        <v>325</v>
      </c>
      <c r="E65" s="72">
        <f>C65-D65</f>
        <v>0</v>
      </c>
      <c r="F65" s="26">
        <f t="shared" si="1"/>
        <v>1</v>
      </c>
      <c r="G65" s="64">
        <f t="shared" si="2"/>
        <v>0</v>
      </c>
    </row>
    <row r="66" spans="1:7" x14ac:dyDescent="0.3">
      <c r="A66" s="11"/>
      <c r="B66" s="11"/>
      <c r="C66" s="39"/>
      <c r="D66" s="52"/>
      <c r="E66" s="71"/>
      <c r="G66" s="63"/>
    </row>
    <row r="67" spans="1:7" x14ac:dyDescent="0.3">
      <c r="A67" s="13" t="s">
        <v>122</v>
      </c>
      <c r="B67" s="13"/>
      <c r="C67" s="39"/>
      <c r="D67" s="52"/>
      <c r="E67" s="71"/>
      <c r="G67" s="63"/>
    </row>
    <row r="68" spans="1:7" x14ac:dyDescent="0.3">
      <c r="A68" s="11"/>
      <c r="B68" s="11" t="s">
        <v>40</v>
      </c>
      <c r="C68" s="39">
        <v>25</v>
      </c>
      <c r="D68" s="52">
        <v>25</v>
      </c>
      <c r="E68" s="71">
        <f t="shared" ref="E68:E73" si="3">C68-D68</f>
        <v>0</v>
      </c>
      <c r="F68" s="7">
        <f t="shared" si="1"/>
        <v>1</v>
      </c>
      <c r="G68" s="63">
        <f t="shared" si="2"/>
        <v>0</v>
      </c>
    </row>
    <row r="69" spans="1:7" x14ac:dyDescent="0.3">
      <c r="A69" s="11"/>
      <c r="B69" s="11" t="s">
        <v>41</v>
      </c>
      <c r="C69" s="39">
        <v>50</v>
      </c>
      <c r="D69" s="52">
        <v>50</v>
      </c>
      <c r="E69" s="71">
        <f t="shared" si="3"/>
        <v>0</v>
      </c>
      <c r="F69" s="7">
        <f t="shared" si="1"/>
        <v>1</v>
      </c>
      <c r="G69" s="63">
        <f t="shared" si="2"/>
        <v>0</v>
      </c>
    </row>
    <row r="70" spans="1:7" x14ac:dyDescent="0.3">
      <c r="A70" s="11"/>
      <c r="B70" s="11" t="s">
        <v>42</v>
      </c>
      <c r="C70" s="39">
        <v>20</v>
      </c>
      <c r="D70" s="52">
        <v>20</v>
      </c>
      <c r="E70" s="71">
        <f t="shared" si="3"/>
        <v>0</v>
      </c>
      <c r="F70" s="7">
        <f t="shared" si="1"/>
        <v>1</v>
      </c>
      <c r="G70" s="63">
        <f t="shared" si="2"/>
        <v>0</v>
      </c>
    </row>
    <row r="71" spans="1:7" x14ac:dyDescent="0.3">
      <c r="A71" s="11"/>
      <c r="B71" s="11" t="s">
        <v>43</v>
      </c>
      <c r="C71" s="39">
        <v>20</v>
      </c>
      <c r="D71" s="52">
        <v>20</v>
      </c>
      <c r="E71" s="71">
        <f t="shared" si="3"/>
        <v>0</v>
      </c>
      <c r="F71" s="7">
        <f t="shared" si="1"/>
        <v>1</v>
      </c>
      <c r="G71" s="63">
        <f t="shared" si="2"/>
        <v>0</v>
      </c>
    </row>
    <row r="72" spans="1:7" x14ac:dyDescent="0.3">
      <c r="A72" s="11"/>
      <c r="B72" s="11" t="s">
        <v>44</v>
      </c>
      <c r="C72" s="39">
        <v>10</v>
      </c>
      <c r="D72" s="52">
        <v>10</v>
      </c>
      <c r="E72" s="71">
        <f t="shared" si="3"/>
        <v>0</v>
      </c>
      <c r="F72" s="7">
        <f t="shared" si="1"/>
        <v>1</v>
      </c>
      <c r="G72" s="63">
        <f t="shared" si="2"/>
        <v>0</v>
      </c>
    </row>
    <row r="73" spans="1:7" x14ac:dyDescent="0.3">
      <c r="A73" s="11"/>
      <c r="B73" s="11" t="s">
        <v>45</v>
      </c>
      <c r="C73" s="39">
        <v>20</v>
      </c>
      <c r="D73" s="52">
        <v>20</v>
      </c>
      <c r="E73" s="71">
        <f t="shared" si="3"/>
        <v>0</v>
      </c>
      <c r="F73" s="7">
        <f t="shared" si="1"/>
        <v>1</v>
      </c>
      <c r="G73" s="63">
        <f t="shared" si="2"/>
        <v>0</v>
      </c>
    </row>
    <row r="74" spans="1:7" x14ac:dyDescent="0.3">
      <c r="A74" s="11"/>
      <c r="B74" s="12" t="s">
        <v>46</v>
      </c>
      <c r="C74" s="39"/>
      <c r="D74" s="52"/>
      <c r="E74" s="71"/>
      <c r="G74" s="63"/>
    </row>
    <row r="75" spans="1:7" x14ac:dyDescent="0.3">
      <c r="A75" s="11"/>
      <c r="B75" s="89" t="s">
        <v>47</v>
      </c>
      <c r="C75" s="39"/>
      <c r="D75" s="52"/>
      <c r="E75" s="71"/>
      <c r="G75" s="63"/>
    </row>
    <row r="76" spans="1:7" x14ac:dyDescent="0.3">
      <c r="A76" s="11"/>
      <c r="B76" s="11" t="s">
        <v>48</v>
      </c>
      <c r="C76" s="39">
        <v>15</v>
      </c>
      <c r="D76" s="52">
        <v>15</v>
      </c>
      <c r="E76" s="71">
        <f>C76-D76</f>
        <v>0</v>
      </c>
      <c r="F76" s="7">
        <f t="shared" si="1"/>
        <v>1</v>
      </c>
      <c r="G76" s="63">
        <f t="shared" si="2"/>
        <v>0</v>
      </c>
    </row>
    <row r="77" spans="1:7" x14ac:dyDescent="0.3">
      <c r="A77" s="11"/>
      <c r="B77" s="11" t="s">
        <v>16</v>
      </c>
      <c r="C77" s="38"/>
      <c r="D77" s="49"/>
      <c r="E77" s="71"/>
      <c r="G77" s="63"/>
    </row>
    <row r="78" spans="1:7" ht="16.2" thickBot="1" x14ac:dyDescent="0.35">
      <c r="A78" s="11"/>
      <c r="B78" s="25" t="s">
        <v>17</v>
      </c>
      <c r="C78" s="41">
        <f>SUM(C68:C77)</f>
        <v>160</v>
      </c>
      <c r="D78" s="53">
        <f>SUM(D68:D77)</f>
        <v>160</v>
      </c>
      <c r="E78" s="72">
        <f>C78-D78</f>
        <v>0</v>
      </c>
      <c r="F78" s="26">
        <f t="shared" si="1"/>
        <v>1</v>
      </c>
      <c r="G78" s="64">
        <f t="shared" si="2"/>
        <v>0</v>
      </c>
    </row>
    <row r="79" spans="1:7" x14ac:dyDescent="0.3">
      <c r="A79" s="11"/>
      <c r="B79" s="11"/>
      <c r="C79" s="39"/>
      <c r="D79" s="52"/>
      <c r="E79" s="71"/>
      <c r="G79" s="63"/>
    </row>
    <row r="80" spans="1:7" x14ac:dyDescent="0.3">
      <c r="A80" s="13" t="s">
        <v>123</v>
      </c>
      <c r="B80" s="13"/>
      <c r="C80" s="39"/>
      <c r="D80" s="52"/>
      <c r="E80" s="71"/>
      <c r="G80" s="63"/>
    </row>
    <row r="81" spans="2:7" x14ac:dyDescent="0.3">
      <c r="B81" s="11" t="s">
        <v>50</v>
      </c>
      <c r="C81" s="39">
        <v>25</v>
      </c>
      <c r="D81" s="52">
        <v>100</v>
      </c>
      <c r="E81" s="71">
        <f t="shared" ref="E81:E87" si="4">C81-D81</f>
        <v>-75</v>
      </c>
      <c r="F81" s="7">
        <f t="shared" si="1"/>
        <v>0.25</v>
      </c>
      <c r="G81" s="63">
        <f t="shared" si="2"/>
        <v>-0.75</v>
      </c>
    </row>
    <row r="82" spans="2:7" x14ac:dyDescent="0.3">
      <c r="B82" s="11" t="s">
        <v>51</v>
      </c>
      <c r="C82" s="39">
        <v>20</v>
      </c>
      <c r="D82" s="52">
        <v>40</v>
      </c>
      <c r="E82" s="71">
        <f t="shared" si="4"/>
        <v>-20</v>
      </c>
      <c r="F82" s="7">
        <f t="shared" si="1"/>
        <v>0.5</v>
      </c>
      <c r="G82" s="63">
        <f t="shared" si="2"/>
        <v>-0.5</v>
      </c>
    </row>
    <row r="83" spans="2:7" x14ac:dyDescent="0.3">
      <c r="B83" s="11" t="s">
        <v>52</v>
      </c>
      <c r="C83" s="39">
        <v>50</v>
      </c>
      <c r="D83" s="52">
        <v>50</v>
      </c>
      <c r="E83" s="71">
        <f t="shared" si="4"/>
        <v>0</v>
      </c>
      <c r="F83" s="7">
        <f t="shared" si="1"/>
        <v>1</v>
      </c>
      <c r="G83" s="63">
        <f t="shared" si="2"/>
        <v>0</v>
      </c>
    </row>
    <row r="84" spans="2:7" x14ac:dyDescent="0.3">
      <c r="B84" s="11" t="s">
        <v>53</v>
      </c>
      <c r="C84" s="39">
        <v>50</v>
      </c>
      <c r="D84" s="52">
        <v>150</v>
      </c>
      <c r="E84" s="71">
        <f t="shared" si="4"/>
        <v>-100</v>
      </c>
      <c r="F84" s="7">
        <f t="shared" si="1"/>
        <v>0.33333333333333331</v>
      </c>
      <c r="G84" s="63">
        <f t="shared" si="2"/>
        <v>-0.66666666666666674</v>
      </c>
    </row>
    <row r="85" spans="2:7" x14ac:dyDescent="0.3">
      <c r="B85" s="11" t="s">
        <v>54</v>
      </c>
      <c r="C85" s="39">
        <v>25</v>
      </c>
      <c r="D85" s="52">
        <v>50</v>
      </c>
      <c r="E85" s="71">
        <f t="shared" si="4"/>
        <v>-25</v>
      </c>
      <c r="F85" s="7">
        <f t="shared" si="1"/>
        <v>0.5</v>
      </c>
      <c r="G85" s="63">
        <f t="shared" si="2"/>
        <v>-0.5</v>
      </c>
    </row>
    <row r="86" spans="2:7" x14ac:dyDescent="0.3">
      <c r="B86" s="11" t="s">
        <v>55</v>
      </c>
      <c r="C86" s="39">
        <v>50</v>
      </c>
      <c r="D86" s="52">
        <v>50</v>
      </c>
      <c r="E86" s="71">
        <f t="shared" si="4"/>
        <v>0</v>
      </c>
      <c r="F86" s="7">
        <f t="shared" si="1"/>
        <v>1</v>
      </c>
      <c r="G86" s="63">
        <f t="shared" si="2"/>
        <v>0</v>
      </c>
    </row>
    <row r="87" spans="2:7" x14ac:dyDescent="0.3">
      <c r="B87" s="11" t="s">
        <v>56</v>
      </c>
      <c r="C87" s="39">
        <v>100</v>
      </c>
      <c r="D87" s="52">
        <v>150</v>
      </c>
      <c r="E87" s="71">
        <f t="shared" si="4"/>
        <v>-50</v>
      </c>
      <c r="F87" s="7">
        <f t="shared" si="1"/>
        <v>0.66666666666666663</v>
      </c>
      <c r="G87" s="63">
        <f t="shared" si="2"/>
        <v>-0.33333333333333337</v>
      </c>
    </row>
    <row r="88" spans="2:7" x14ac:dyDescent="0.3">
      <c r="B88" s="11" t="s">
        <v>57</v>
      </c>
      <c r="C88" s="39"/>
      <c r="D88" s="52"/>
      <c r="E88" s="71"/>
      <c r="G88" s="63"/>
    </row>
    <row r="89" spans="2:7" x14ac:dyDescent="0.3">
      <c r="B89" s="11" t="s">
        <v>58</v>
      </c>
      <c r="C89" s="39">
        <v>100</v>
      </c>
      <c r="D89" s="52">
        <v>150</v>
      </c>
      <c r="E89" s="71">
        <f>C89-D89</f>
        <v>-50</v>
      </c>
      <c r="F89" s="7">
        <f t="shared" ref="F89:F123" si="5">C89/D89</f>
        <v>0.66666666666666663</v>
      </c>
      <c r="G89" s="63">
        <f t="shared" ref="G89:G123" si="6">F89-100%</f>
        <v>-0.33333333333333337</v>
      </c>
    </row>
    <row r="90" spans="2:7" x14ac:dyDescent="0.3">
      <c r="B90" s="11" t="s">
        <v>59</v>
      </c>
      <c r="C90" s="39"/>
      <c r="D90" s="52"/>
      <c r="E90" s="71"/>
      <c r="G90" s="63"/>
    </row>
    <row r="91" spans="2:7" x14ac:dyDescent="0.3">
      <c r="B91" s="89" t="s">
        <v>60</v>
      </c>
      <c r="C91" s="39"/>
      <c r="D91" s="52"/>
      <c r="E91" s="71"/>
      <c r="G91" s="63"/>
    </row>
    <row r="92" spans="2:7" x14ac:dyDescent="0.3">
      <c r="B92" s="11" t="s">
        <v>61</v>
      </c>
      <c r="C92" s="39"/>
      <c r="D92" s="52"/>
      <c r="E92" s="71"/>
      <c r="G92" s="63"/>
    </row>
    <row r="93" spans="2:7" x14ac:dyDescent="0.3">
      <c r="B93" s="11" t="s">
        <v>62</v>
      </c>
      <c r="C93" s="39"/>
      <c r="D93" s="52"/>
      <c r="E93" s="71"/>
      <c r="G93" s="63"/>
    </row>
    <row r="94" spans="2:7" x14ac:dyDescent="0.3">
      <c r="B94" s="11" t="s">
        <v>63</v>
      </c>
      <c r="C94" s="39">
        <v>60</v>
      </c>
      <c r="D94" s="52">
        <v>100</v>
      </c>
      <c r="E94" s="71">
        <f>C94-D94</f>
        <v>-40</v>
      </c>
      <c r="F94" s="7">
        <f t="shared" si="5"/>
        <v>0.6</v>
      </c>
      <c r="G94" s="63">
        <f t="shared" si="6"/>
        <v>-0.4</v>
      </c>
    </row>
    <row r="95" spans="2:7" x14ac:dyDescent="0.3">
      <c r="B95" s="11" t="s">
        <v>64</v>
      </c>
      <c r="C95" s="39">
        <v>150</v>
      </c>
      <c r="D95" s="52">
        <v>200</v>
      </c>
      <c r="E95" s="71">
        <f>C95-D95</f>
        <v>-50</v>
      </c>
      <c r="F95" s="7">
        <f t="shared" si="5"/>
        <v>0.75</v>
      </c>
      <c r="G95" s="63">
        <f t="shared" si="6"/>
        <v>-0.25</v>
      </c>
    </row>
    <row r="96" spans="2:7" x14ac:dyDescent="0.3">
      <c r="B96" s="11" t="s">
        <v>24</v>
      </c>
      <c r="C96" s="39"/>
      <c r="D96" s="52"/>
      <c r="E96" s="71"/>
      <c r="G96" s="63"/>
    </row>
    <row r="97" spans="1:7" ht="16.2" thickBot="1" x14ac:dyDescent="0.35">
      <c r="A97" s="11"/>
      <c r="B97" s="25" t="s">
        <v>17</v>
      </c>
      <c r="C97" s="41">
        <f>SUM(C81:C96)</f>
        <v>630</v>
      </c>
      <c r="D97" s="53">
        <f>SUM(D81:D96)</f>
        <v>1040</v>
      </c>
      <c r="E97" s="72">
        <f>C97-D97</f>
        <v>-410</v>
      </c>
      <c r="F97" s="26">
        <f t="shared" si="5"/>
        <v>0.60576923076923073</v>
      </c>
      <c r="G97" s="65">
        <f t="shared" si="6"/>
        <v>-0.39423076923076927</v>
      </c>
    </row>
    <row r="98" spans="1:7" x14ac:dyDescent="0.3">
      <c r="A98" s="11"/>
      <c r="B98" s="11"/>
      <c r="C98" s="39"/>
      <c r="D98" s="52"/>
      <c r="E98" s="71"/>
      <c r="G98" s="63"/>
    </row>
    <row r="99" spans="1:7" x14ac:dyDescent="0.3">
      <c r="A99" s="13" t="s">
        <v>65</v>
      </c>
      <c r="B99" s="13"/>
      <c r="C99" s="39"/>
      <c r="D99" s="52"/>
      <c r="E99" s="71"/>
      <c r="G99" s="63"/>
    </row>
    <row r="100" spans="1:7" x14ac:dyDescent="0.3">
      <c r="A100" s="11"/>
      <c r="B100" s="89" t="s">
        <v>66</v>
      </c>
      <c r="C100" s="39"/>
      <c r="D100" s="52"/>
      <c r="E100" s="71"/>
      <c r="G100" s="63"/>
    </row>
    <row r="101" spans="1:7" x14ac:dyDescent="0.3">
      <c r="A101" s="11"/>
      <c r="B101" s="89" t="s">
        <v>67</v>
      </c>
      <c r="C101" s="39"/>
      <c r="D101" s="52"/>
      <c r="E101" s="71"/>
      <c r="G101" s="63"/>
    </row>
    <row r="102" spans="1:7" x14ac:dyDescent="0.3">
      <c r="A102" s="11"/>
      <c r="B102" s="13" t="s">
        <v>68</v>
      </c>
      <c r="C102" s="39"/>
      <c r="D102" s="52"/>
      <c r="E102" s="71"/>
      <c r="G102" s="63"/>
    </row>
    <row r="103" spans="1:7" x14ac:dyDescent="0.3">
      <c r="A103" s="11"/>
      <c r="B103" s="13" t="s">
        <v>69</v>
      </c>
      <c r="C103" s="39"/>
      <c r="D103" s="52"/>
      <c r="E103" s="71"/>
      <c r="G103" s="63"/>
    </row>
    <row r="104" spans="1:7" x14ac:dyDescent="0.3">
      <c r="A104" s="11"/>
      <c r="B104" s="12" t="s">
        <v>24</v>
      </c>
      <c r="C104" s="39"/>
      <c r="D104" s="52"/>
      <c r="E104" s="71"/>
      <c r="G104" s="63"/>
    </row>
    <row r="105" spans="1:7" ht="16.2" thickBot="1" x14ac:dyDescent="0.35">
      <c r="A105" s="11"/>
      <c r="B105" s="25" t="s">
        <v>17</v>
      </c>
      <c r="C105" s="41">
        <v>0</v>
      </c>
      <c r="D105" s="53">
        <v>0</v>
      </c>
      <c r="E105" s="72">
        <f>C105-D105</f>
        <v>0</v>
      </c>
      <c r="F105" s="27"/>
      <c r="G105" s="64">
        <v>0</v>
      </c>
    </row>
    <row r="106" spans="1:7" x14ac:dyDescent="0.3">
      <c r="A106" s="11"/>
      <c r="B106" s="11"/>
      <c r="C106" s="37"/>
      <c r="D106" s="48"/>
      <c r="E106" s="73"/>
      <c r="F106" s="1"/>
      <c r="G106" s="66"/>
    </row>
    <row r="107" spans="1:7" x14ac:dyDescent="0.3">
      <c r="A107" s="9" t="s">
        <v>124</v>
      </c>
      <c r="B107" s="9"/>
      <c r="C107" s="39"/>
      <c r="D107" s="52"/>
      <c r="E107" s="71"/>
      <c r="G107" s="63"/>
    </row>
    <row r="108" spans="1:7" x14ac:dyDescent="0.3">
      <c r="A108" s="11"/>
      <c r="B108" s="12" t="s">
        <v>70</v>
      </c>
      <c r="C108" s="39"/>
      <c r="D108" s="52"/>
      <c r="E108" s="71"/>
      <c r="G108" s="63"/>
    </row>
    <row r="109" spans="1:7" x14ac:dyDescent="0.3">
      <c r="A109" s="11"/>
      <c r="B109" s="12" t="s">
        <v>71</v>
      </c>
      <c r="C109" s="39">
        <v>200</v>
      </c>
      <c r="D109" s="52">
        <v>200</v>
      </c>
      <c r="E109" s="71">
        <f>C109-D109</f>
        <v>0</v>
      </c>
      <c r="F109" s="7">
        <f t="shared" si="5"/>
        <v>1</v>
      </c>
      <c r="G109" s="63">
        <f t="shared" si="6"/>
        <v>0</v>
      </c>
    </row>
    <row r="110" spans="1:7" x14ac:dyDescent="0.3">
      <c r="A110" s="11"/>
      <c r="B110" s="12" t="s">
        <v>72</v>
      </c>
      <c r="C110" s="39"/>
      <c r="D110" s="52"/>
      <c r="E110" s="71"/>
      <c r="G110" s="63"/>
    </row>
    <row r="111" spans="1:7" x14ac:dyDescent="0.3">
      <c r="A111" s="11"/>
      <c r="B111" s="14" t="s">
        <v>73</v>
      </c>
      <c r="C111" s="39">
        <v>250</v>
      </c>
      <c r="D111" s="52">
        <v>250</v>
      </c>
      <c r="E111" s="71">
        <f>C111-D111</f>
        <v>0</v>
      </c>
      <c r="F111" s="7">
        <f t="shared" si="5"/>
        <v>1</v>
      </c>
      <c r="G111" s="63">
        <f t="shared" si="6"/>
        <v>0</v>
      </c>
    </row>
    <row r="112" spans="1:7" x14ac:dyDescent="0.3">
      <c r="A112" s="11"/>
      <c r="B112" s="14" t="s">
        <v>74</v>
      </c>
      <c r="C112" s="39"/>
      <c r="D112" s="52"/>
      <c r="E112" s="71"/>
      <c r="G112" s="63"/>
    </row>
    <row r="113" spans="1:7" x14ac:dyDescent="0.3">
      <c r="A113" s="11"/>
      <c r="B113" s="14" t="s">
        <v>75</v>
      </c>
      <c r="C113" s="39"/>
      <c r="D113" s="52"/>
      <c r="E113" s="71"/>
      <c r="G113" s="63"/>
    </row>
    <row r="114" spans="1:7" x14ac:dyDescent="0.3">
      <c r="A114" s="11"/>
      <c r="B114" s="14" t="s">
        <v>76</v>
      </c>
      <c r="C114" s="39"/>
      <c r="D114" s="52"/>
      <c r="E114" s="71"/>
      <c r="G114" s="63"/>
    </row>
    <row r="115" spans="1:7" x14ac:dyDescent="0.3">
      <c r="A115" s="11"/>
      <c r="B115" s="11"/>
      <c r="C115" s="39"/>
      <c r="D115" s="52"/>
      <c r="E115" s="71"/>
      <c r="G115" s="63"/>
    </row>
    <row r="116" spans="1:7" ht="16.2" thickBot="1" x14ac:dyDescent="0.35">
      <c r="A116" s="11"/>
      <c r="B116" s="25" t="s">
        <v>88</v>
      </c>
      <c r="C116" s="41">
        <f>SUM(C108:C115)</f>
        <v>450</v>
      </c>
      <c r="D116" s="53">
        <f>SUM(D108:D115)</f>
        <v>450</v>
      </c>
      <c r="E116" s="72">
        <f>C116-D116</f>
        <v>0</v>
      </c>
      <c r="F116" s="26">
        <f t="shared" si="5"/>
        <v>1</v>
      </c>
      <c r="G116" s="64">
        <f t="shared" si="6"/>
        <v>0</v>
      </c>
    </row>
    <row r="117" spans="1:7" x14ac:dyDescent="0.3">
      <c r="A117" s="11"/>
      <c r="B117" s="15"/>
      <c r="C117" s="42"/>
      <c r="D117" s="54"/>
      <c r="E117" s="71"/>
      <c r="G117" s="67"/>
    </row>
    <row r="118" spans="1:7" x14ac:dyDescent="0.3">
      <c r="A118" s="11"/>
      <c r="C118" s="39"/>
      <c r="D118" s="52"/>
      <c r="E118" s="71"/>
      <c r="G118" s="67"/>
    </row>
    <row r="119" spans="1:7" ht="16.2" thickBot="1" x14ac:dyDescent="0.35">
      <c r="A119" s="11"/>
      <c r="B119" s="28" t="s">
        <v>77</v>
      </c>
      <c r="C119" s="43">
        <f>C32+C42+C51+C58+C65+C78+C97+C116</f>
        <v>4000</v>
      </c>
      <c r="D119" s="55">
        <f>D32+D42+D51+D58+D65+D78+D97+D116</f>
        <v>4790</v>
      </c>
      <c r="E119" s="74">
        <f>C119-D119</f>
        <v>-790</v>
      </c>
      <c r="F119" s="33">
        <f t="shared" si="5"/>
        <v>0.83507306889352817</v>
      </c>
      <c r="G119" s="68">
        <f t="shared" si="6"/>
        <v>-0.16492693110647183</v>
      </c>
    </row>
    <row r="120" spans="1:7" ht="16.8" thickTop="1" thickBot="1" x14ac:dyDescent="0.35">
      <c r="A120" s="11"/>
      <c r="B120" s="15"/>
      <c r="C120" s="39"/>
      <c r="D120" s="52"/>
      <c r="E120" s="71"/>
      <c r="G120" s="63"/>
    </row>
    <row r="121" spans="1:7" x14ac:dyDescent="0.3">
      <c r="A121" s="16" t="s">
        <v>78</v>
      </c>
      <c r="B121" s="17"/>
      <c r="C121" s="44"/>
      <c r="D121" s="56"/>
      <c r="E121" s="75"/>
      <c r="F121" s="85"/>
      <c r="G121" s="76"/>
    </row>
    <row r="122" spans="1:7" x14ac:dyDescent="0.3">
      <c r="A122" s="18" t="s">
        <v>79</v>
      </c>
      <c r="B122" s="12"/>
      <c r="C122" s="45">
        <v>4000</v>
      </c>
      <c r="D122" s="57">
        <v>4000</v>
      </c>
      <c r="E122" s="77">
        <f>C122-D122</f>
        <v>0</v>
      </c>
      <c r="F122" s="86">
        <f t="shared" si="5"/>
        <v>1</v>
      </c>
      <c r="G122" s="78">
        <f t="shared" si="6"/>
        <v>0</v>
      </c>
    </row>
    <row r="123" spans="1:7" x14ac:dyDescent="0.3">
      <c r="A123" s="18" t="s">
        <v>81</v>
      </c>
      <c r="B123" s="13"/>
      <c r="C123" s="45">
        <f>C119</f>
        <v>4000</v>
      </c>
      <c r="D123" s="57">
        <f>D119</f>
        <v>4790</v>
      </c>
      <c r="E123" s="77">
        <f>C123-D123</f>
        <v>-790</v>
      </c>
      <c r="F123" s="86">
        <f t="shared" si="5"/>
        <v>0.83507306889352817</v>
      </c>
      <c r="G123" s="79">
        <f t="shared" si="6"/>
        <v>-0.16492693110647183</v>
      </c>
    </row>
    <row r="124" spans="1:7" x14ac:dyDescent="0.3">
      <c r="A124" s="19"/>
      <c r="B124" s="11"/>
      <c r="C124" s="45"/>
      <c r="D124" s="57"/>
      <c r="E124" s="80"/>
      <c r="F124" s="87"/>
      <c r="G124" s="81"/>
    </row>
    <row r="125" spans="1:7" x14ac:dyDescent="0.3">
      <c r="A125" s="90" t="s">
        <v>80</v>
      </c>
      <c r="B125" s="12"/>
      <c r="C125" s="46">
        <f>C122-C123</f>
        <v>0</v>
      </c>
      <c r="D125" s="58">
        <f t="shared" ref="D125:E125" si="7">D122-D123</f>
        <v>-790</v>
      </c>
      <c r="E125" s="84">
        <f t="shared" si="7"/>
        <v>790</v>
      </c>
      <c r="F125" s="6">
        <f>E125*12</f>
        <v>9480</v>
      </c>
      <c r="G125" s="81"/>
    </row>
    <row r="126" spans="1:7" ht="16.2" thickBot="1" x14ac:dyDescent="0.35">
      <c r="A126" s="20"/>
      <c r="B126" s="21"/>
      <c r="C126" s="47"/>
      <c r="D126" s="59"/>
      <c r="E126" s="82" t="s">
        <v>92</v>
      </c>
      <c r="F126" s="88" t="s">
        <v>93</v>
      </c>
      <c r="G126" s="83"/>
    </row>
    <row r="127" spans="1:7" ht="14.4" customHeight="1" thickBot="1" x14ac:dyDescent="0.35">
      <c r="A127" s="11"/>
      <c r="B127" s="11"/>
    </row>
    <row r="128" spans="1:7" ht="14.4" customHeight="1" x14ac:dyDescent="0.3">
      <c r="B128" s="107" t="s">
        <v>140</v>
      </c>
      <c r="C128" s="112"/>
    </row>
    <row r="129" spans="1:3" ht="14.4" customHeight="1" x14ac:dyDescent="0.3">
      <c r="B129" s="108"/>
      <c r="C129" s="113"/>
    </row>
    <row r="130" spans="1:3" ht="14.4" customHeight="1" x14ac:dyDescent="0.3">
      <c r="A130" s="22"/>
      <c r="B130" s="108" t="s">
        <v>125</v>
      </c>
      <c r="C130" s="114" t="s">
        <v>127</v>
      </c>
    </row>
    <row r="131" spans="1:3" ht="14.4" customHeight="1" x14ac:dyDescent="0.3">
      <c r="A131" s="22"/>
      <c r="B131" s="108" t="s">
        <v>131</v>
      </c>
      <c r="C131" s="114" t="s">
        <v>128</v>
      </c>
    </row>
    <row r="132" spans="1:3" x14ac:dyDescent="0.3">
      <c r="A132" s="22"/>
      <c r="B132" s="108" t="s">
        <v>126</v>
      </c>
      <c r="C132" s="114" t="s">
        <v>129</v>
      </c>
    </row>
    <row r="133" spans="1:3" x14ac:dyDescent="0.3">
      <c r="B133" s="109"/>
      <c r="C133" s="114" t="s">
        <v>130</v>
      </c>
    </row>
    <row r="134" spans="1:3" ht="16.2" thickBot="1" x14ac:dyDescent="0.35">
      <c r="B134" s="110"/>
      <c r="C134" s="115"/>
    </row>
    <row r="135" spans="1:3" ht="16.2" thickBot="1" x14ac:dyDescent="0.35"/>
    <row r="136" spans="1:3" x14ac:dyDescent="0.3">
      <c r="B136" s="107" t="s">
        <v>141</v>
      </c>
      <c r="C136" s="112"/>
    </row>
    <row r="137" spans="1:3" x14ac:dyDescent="0.3">
      <c r="B137" s="108"/>
      <c r="C137" s="113"/>
    </row>
    <row r="138" spans="1:3" ht="16.2" customHeight="1" x14ac:dyDescent="0.3">
      <c r="B138" s="108" t="s">
        <v>132</v>
      </c>
      <c r="C138" s="114" t="s">
        <v>137</v>
      </c>
    </row>
    <row r="139" spans="1:3" x14ac:dyDescent="0.3">
      <c r="B139" s="108" t="s">
        <v>133</v>
      </c>
      <c r="C139" s="114" t="s">
        <v>135</v>
      </c>
    </row>
    <row r="140" spans="1:3" x14ac:dyDescent="0.3">
      <c r="B140" s="108" t="s">
        <v>134</v>
      </c>
      <c r="C140" s="114" t="s">
        <v>136</v>
      </c>
    </row>
    <row r="141" spans="1:3" x14ac:dyDescent="0.3">
      <c r="B141" s="111" t="s">
        <v>139</v>
      </c>
      <c r="C141" s="114" t="s">
        <v>138</v>
      </c>
    </row>
    <row r="142" spans="1:3" ht="16.2" thickBot="1" x14ac:dyDescent="0.35">
      <c r="B142" s="110"/>
      <c r="C142" s="11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AF05-2B9D-4E19-B63A-595195F4558B}">
  <dimension ref="A5:O21"/>
  <sheetViews>
    <sheetView topLeftCell="A7" workbookViewId="0">
      <selection activeCell="I20" sqref="I20"/>
    </sheetView>
  </sheetViews>
  <sheetFormatPr defaultRowHeight="18" x14ac:dyDescent="0.35"/>
  <cols>
    <col min="1" max="1" width="19.109375" style="29" bestFit="1" customWidth="1"/>
    <col min="2" max="2" width="14.109375" style="29" bestFit="1" customWidth="1"/>
    <col min="3" max="3" width="28.44140625" style="29" customWidth="1"/>
    <col min="4" max="4" width="16.88671875" style="30" bestFit="1" customWidth="1"/>
    <col min="5" max="5" width="10.109375" style="31" bestFit="1" customWidth="1"/>
    <col min="6" max="6" width="10.33203125" style="29" bestFit="1" customWidth="1"/>
    <col min="7" max="8" width="8.88671875" style="29"/>
    <col min="9" max="9" width="10.33203125" style="29" bestFit="1" customWidth="1"/>
    <col min="10" max="10" width="11.109375" style="29" bestFit="1" customWidth="1"/>
    <col min="11" max="16384" width="8.88671875" style="29"/>
  </cols>
  <sheetData>
    <row r="5" spans="1:15" s="34" customFormat="1" x14ac:dyDescent="0.35">
      <c r="A5" s="35" t="s">
        <v>97</v>
      </c>
      <c r="D5" s="35"/>
    </row>
    <row r="6" spans="1:15" s="34" customFormat="1" x14ac:dyDescent="0.35">
      <c r="A6" s="34" t="s">
        <v>8</v>
      </c>
      <c r="D6" s="35">
        <v>4000</v>
      </c>
      <c r="E6" s="36" t="s">
        <v>87</v>
      </c>
    </row>
    <row r="7" spans="1:15" x14ac:dyDescent="0.35">
      <c r="A7" s="34" t="s">
        <v>99</v>
      </c>
    </row>
    <row r="8" spans="1:15" x14ac:dyDescent="0.35">
      <c r="A8" s="34" t="s">
        <v>94</v>
      </c>
      <c r="B8" s="34"/>
    </row>
    <row r="9" spans="1:15" ht="18.600000000000001" thickBot="1" x14ac:dyDescent="0.4">
      <c r="A9" s="34"/>
      <c r="B9" s="34"/>
    </row>
    <row r="10" spans="1:15" x14ac:dyDescent="0.35">
      <c r="A10" s="116" t="s">
        <v>142</v>
      </c>
      <c r="B10" s="117" t="s">
        <v>9</v>
      </c>
      <c r="C10" s="117"/>
      <c r="D10" s="118">
        <v>920</v>
      </c>
      <c r="E10" s="119">
        <f>D10/D21</f>
        <v>0.23</v>
      </c>
      <c r="I10" s="35">
        <f>D10+D11</f>
        <v>1370</v>
      </c>
      <c r="J10" s="103">
        <f>I10/D21</f>
        <v>0.34250000000000003</v>
      </c>
      <c r="K10" s="34" t="s">
        <v>144</v>
      </c>
      <c r="L10" s="34"/>
      <c r="M10" s="34"/>
      <c r="N10" s="34"/>
      <c r="O10" s="34"/>
    </row>
    <row r="11" spans="1:15" x14ac:dyDescent="0.35">
      <c r="A11" s="120"/>
      <c r="B11" s="29" t="s">
        <v>86</v>
      </c>
      <c r="D11" s="30">
        <v>450</v>
      </c>
      <c r="E11" s="121">
        <f>D11/D21</f>
        <v>0.1125</v>
      </c>
      <c r="I11" s="35"/>
      <c r="J11" s="103"/>
      <c r="K11" s="34"/>
      <c r="L11" s="34"/>
      <c r="M11" s="34"/>
      <c r="N11" s="34"/>
      <c r="O11" s="34"/>
    </row>
    <row r="12" spans="1:15" x14ac:dyDescent="0.35">
      <c r="A12" s="120"/>
      <c r="B12" s="29" t="s">
        <v>35</v>
      </c>
      <c r="D12" s="30">
        <v>325</v>
      </c>
      <c r="E12" s="121">
        <f>D12/D21</f>
        <v>8.1250000000000003E-2</v>
      </c>
    </row>
    <row r="13" spans="1:15" ht="18.600000000000001" thickBot="1" x14ac:dyDescent="0.4">
      <c r="A13" s="122"/>
      <c r="B13" s="123" t="s">
        <v>39</v>
      </c>
      <c r="C13" s="123"/>
      <c r="D13" s="124">
        <v>160</v>
      </c>
      <c r="E13" s="125">
        <f>D13/D21</f>
        <v>0.04</v>
      </c>
      <c r="F13" s="35">
        <f>D10+D12+D13+D11</f>
        <v>1855</v>
      </c>
      <c r="G13" s="103">
        <f>F13/D21</f>
        <v>0.46375</v>
      </c>
    </row>
    <row r="14" spans="1:15" x14ac:dyDescent="0.35">
      <c r="A14" s="116" t="s">
        <v>143</v>
      </c>
      <c r="B14" s="117" t="s">
        <v>18</v>
      </c>
      <c r="C14" s="117"/>
      <c r="D14" s="118">
        <v>675</v>
      </c>
      <c r="E14" s="119">
        <f>D14/D21</f>
        <v>0.16875000000000001</v>
      </c>
      <c r="F14" s="34"/>
      <c r="G14" s="103"/>
    </row>
    <row r="15" spans="1:15" x14ac:dyDescent="0.35">
      <c r="A15" s="120"/>
      <c r="B15" s="29" t="s">
        <v>49</v>
      </c>
      <c r="D15" s="30">
        <v>630</v>
      </c>
      <c r="E15" s="121">
        <f>D15/D21</f>
        <v>0.1575</v>
      </c>
      <c r="F15" s="34"/>
      <c r="G15" s="103"/>
    </row>
    <row r="16" spans="1:15" x14ac:dyDescent="0.35">
      <c r="A16" s="120"/>
      <c r="B16" s="29" t="s">
        <v>31</v>
      </c>
      <c r="D16" s="30">
        <v>450</v>
      </c>
      <c r="E16" s="121">
        <f>D16/D21</f>
        <v>0.1125</v>
      </c>
      <c r="F16" s="34"/>
      <c r="G16" s="103"/>
    </row>
    <row r="17" spans="1:7" ht="18.600000000000001" thickBot="1" x14ac:dyDescent="0.4">
      <c r="A17" s="122"/>
      <c r="B17" s="123" t="s">
        <v>25</v>
      </c>
      <c r="C17" s="123"/>
      <c r="D17" s="124">
        <v>390</v>
      </c>
      <c r="E17" s="125">
        <f>D17/D21</f>
        <v>9.7500000000000003E-2</v>
      </c>
      <c r="F17" s="35">
        <f>D14+D15+D16+D17</f>
        <v>2145</v>
      </c>
      <c r="G17" s="103">
        <f>F17/D21</f>
        <v>0.53625</v>
      </c>
    </row>
    <row r="18" spans="1:7" x14ac:dyDescent="0.35">
      <c r="D18" s="29"/>
      <c r="E18" s="29"/>
    </row>
    <row r="19" spans="1:7" x14ac:dyDescent="0.35">
      <c r="D19" s="29"/>
      <c r="E19" s="29"/>
    </row>
    <row r="21" spans="1:7" x14ac:dyDescent="0.35">
      <c r="D21" s="30">
        <f>SUM(D10:D17)</f>
        <v>4000</v>
      </c>
      <c r="E21" s="31">
        <f>SUM(E10:E20)</f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7CFD-C38D-4BC6-A0A2-8B1B139F7B9D}">
  <dimension ref="A5:O21"/>
  <sheetViews>
    <sheetView workbookViewId="0">
      <selection activeCell="I20" sqref="I20"/>
    </sheetView>
  </sheetViews>
  <sheetFormatPr defaultRowHeight="18" x14ac:dyDescent="0.35"/>
  <cols>
    <col min="1" max="1" width="19.109375" style="29" bestFit="1" customWidth="1"/>
    <col min="2" max="2" width="14.109375" style="29" bestFit="1" customWidth="1"/>
    <col min="3" max="3" width="28.44140625" style="29" customWidth="1"/>
    <col min="4" max="4" width="16" style="30" bestFit="1" customWidth="1"/>
    <col min="5" max="5" width="10.33203125" style="30" bestFit="1" customWidth="1"/>
    <col min="6" max="6" width="9" style="29" bestFit="1" customWidth="1"/>
    <col min="7" max="7" width="11.88671875" style="29" bestFit="1" customWidth="1"/>
    <col min="8" max="8" width="8.88671875" style="29"/>
    <col min="9" max="9" width="12.109375" style="29" bestFit="1" customWidth="1"/>
    <col min="10" max="16384" width="8.88671875" style="29"/>
  </cols>
  <sheetData>
    <row r="5" spans="1:15" x14ac:dyDescent="0.35">
      <c r="A5" s="35" t="s">
        <v>98</v>
      </c>
      <c r="B5" s="34"/>
      <c r="C5" s="34"/>
    </row>
    <row r="6" spans="1:15" x14ac:dyDescent="0.35">
      <c r="A6" s="34" t="s">
        <v>94</v>
      </c>
      <c r="B6" s="34"/>
      <c r="D6" s="35" t="s">
        <v>107</v>
      </c>
      <c r="E6" s="35" t="s">
        <v>83</v>
      </c>
      <c r="F6" s="32" t="s">
        <v>87</v>
      </c>
    </row>
    <row r="7" spans="1:15" ht="18.600000000000001" thickBot="1" x14ac:dyDescent="0.4">
      <c r="A7" s="34"/>
      <c r="B7" s="34"/>
      <c r="D7" s="35"/>
      <c r="E7" s="35"/>
      <c r="F7" s="32"/>
    </row>
    <row r="8" spans="1:15" x14ac:dyDescent="0.35">
      <c r="A8" s="116" t="s">
        <v>142</v>
      </c>
      <c r="B8" s="117" t="s">
        <v>9</v>
      </c>
      <c r="C8" s="117"/>
      <c r="D8" s="118">
        <v>920</v>
      </c>
      <c r="E8" s="118">
        <v>920</v>
      </c>
      <c r="F8" s="119">
        <f>E8/E20</f>
        <v>0.19616204690831557</v>
      </c>
      <c r="G8" s="30"/>
      <c r="I8" s="35">
        <f>D8+D9</f>
        <v>1370</v>
      </c>
      <c r="J8" s="103">
        <f>I8/E20</f>
        <v>0.29211087420042642</v>
      </c>
      <c r="K8" s="34" t="s">
        <v>144</v>
      </c>
      <c r="L8" s="34"/>
      <c r="M8" s="34"/>
      <c r="N8" s="34"/>
      <c r="O8" s="34"/>
    </row>
    <row r="9" spans="1:15" x14ac:dyDescent="0.35">
      <c r="A9" s="120"/>
      <c r="B9" s="29" t="s">
        <v>86</v>
      </c>
      <c r="D9" s="30">
        <v>450</v>
      </c>
      <c r="E9" s="30">
        <v>450</v>
      </c>
      <c r="F9" s="121">
        <f>E9/E20</f>
        <v>9.5948827292110878E-2</v>
      </c>
      <c r="G9" s="30"/>
    </row>
    <row r="10" spans="1:15" x14ac:dyDescent="0.35">
      <c r="A10" s="120"/>
      <c r="B10" s="29" t="s">
        <v>35</v>
      </c>
      <c r="D10" s="30">
        <v>325</v>
      </c>
      <c r="E10" s="30">
        <f t="shared" ref="E10" si="0">SUM(D10)</f>
        <v>325</v>
      </c>
      <c r="F10" s="121">
        <f>E10/E20</f>
        <v>6.9296375266524518E-2</v>
      </c>
      <c r="G10" s="30"/>
    </row>
    <row r="11" spans="1:15" ht="18.600000000000001" thickBot="1" x14ac:dyDescent="0.4">
      <c r="A11" s="122"/>
      <c r="B11" s="123" t="s">
        <v>39</v>
      </c>
      <c r="C11" s="123"/>
      <c r="D11" s="124">
        <v>160</v>
      </c>
      <c r="E11" s="124">
        <v>160</v>
      </c>
      <c r="F11" s="125">
        <f>E11/E20</f>
        <v>3.4115138592750532E-2</v>
      </c>
      <c r="G11" s="35">
        <f>E8+E9+E10+E11</f>
        <v>1855</v>
      </c>
      <c r="H11" s="103">
        <f>G11/E20</f>
        <v>0.39552238805970147</v>
      </c>
    </row>
    <row r="12" spans="1:15" ht="18.600000000000001" thickBot="1" x14ac:dyDescent="0.4">
      <c r="F12" s="31"/>
      <c r="G12" s="35"/>
      <c r="H12" s="103"/>
    </row>
    <row r="13" spans="1:15" x14ac:dyDescent="0.35">
      <c r="A13" s="116" t="s">
        <v>143</v>
      </c>
      <c r="B13" s="117" t="s">
        <v>49</v>
      </c>
      <c r="C13" s="117"/>
      <c r="D13" s="118">
        <v>630</v>
      </c>
      <c r="E13" s="118">
        <v>940</v>
      </c>
      <c r="F13" s="119">
        <f>E13/E20</f>
        <v>0.20042643923240938</v>
      </c>
      <c r="G13" s="35"/>
      <c r="H13" s="103"/>
    </row>
    <row r="14" spans="1:15" x14ac:dyDescent="0.35">
      <c r="A14" s="120"/>
      <c r="B14" s="29" t="s">
        <v>18</v>
      </c>
      <c r="D14" s="30">
        <v>675</v>
      </c>
      <c r="E14" s="30">
        <v>780</v>
      </c>
      <c r="F14" s="121">
        <f>E14/E20</f>
        <v>0.16631130063965885</v>
      </c>
      <c r="G14" s="35"/>
      <c r="H14" s="103"/>
    </row>
    <row r="15" spans="1:15" x14ac:dyDescent="0.35">
      <c r="A15" s="120"/>
      <c r="B15" s="29" t="s">
        <v>31</v>
      </c>
      <c r="D15" s="30">
        <v>450</v>
      </c>
      <c r="E15" s="30">
        <v>675</v>
      </c>
      <c r="F15" s="121">
        <f>E15/E20</f>
        <v>0.1439232409381663</v>
      </c>
      <c r="G15" s="35"/>
      <c r="H15" s="103"/>
    </row>
    <row r="16" spans="1:15" ht="18.600000000000001" thickBot="1" x14ac:dyDescent="0.4">
      <c r="A16" s="122"/>
      <c r="B16" s="123" t="s">
        <v>25</v>
      </c>
      <c r="C16" s="123"/>
      <c r="D16" s="124">
        <v>390</v>
      </c>
      <c r="E16" s="124">
        <v>440</v>
      </c>
      <c r="F16" s="125">
        <f>E16/E20</f>
        <v>9.3816631130063971E-2</v>
      </c>
      <c r="G16" s="35">
        <f>E13+E14+E15+E16</f>
        <v>2835</v>
      </c>
      <c r="H16" s="126">
        <f>G16/E20</f>
        <v>0.60447761194029848</v>
      </c>
    </row>
    <row r="17" spans="4:7" x14ac:dyDescent="0.35">
      <c r="D17" s="29"/>
      <c r="E17" s="29"/>
      <c r="G17" s="30"/>
    </row>
    <row r="18" spans="4:7" x14ac:dyDescent="0.35">
      <c r="D18" s="29"/>
      <c r="E18" s="29"/>
      <c r="G18" s="30"/>
    </row>
    <row r="19" spans="4:7" x14ac:dyDescent="0.35">
      <c r="F19" s="31"/>
    </row>
    <row r="20" spans="4:7" x14ac:dyDescent="0.35">
      <c r="D20" s="30">
        <f>SUM(D8:D16)</f>
        <v>4000</v>
      </c>
      <c r="E20" s="30">
        <f>SUM(E8:E16)</f>
        <v>4690</v>
      </c>
      <c r="G20" s="30"/>
    </row>
    <row r="21" spans="4:7" x14ac:dyDescent="0.35">
      <c r="F21" s="3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F9CB-7B4E-46D9-A84B-52FEE134C66F}">
  <dimension ref="A5:F19"/>
  <sheetViews>
    <sheetView workbookViewId="0">
      <selection activeCell="I13" sqref="I13"/>
    </sheetView>
  </sheetViews>
  <sheetFormatPr defaultRowHeight="18" x14ac:dyDescent="0.35"/>
  <cols>
    <col min="1" max="1" width="19.109375" style="29" bestFit="1" customWidth="1"/>
    <col min="2" max="2" width="34.21875" style="29" customWidth="1"/>
    <col min="3" max="3" width="16" style="30" bestFit="1" customWidth="1"/>
    <col min="4" max="4" width="10.33203125" style="30" bestFit="1" customWidth="1"/>
    <col min="5" max="5" width="11.88671875" style="29" bestFit="1" customWidth="1"/>
    <col min="6" max="6" width="8.88671875" style="31"/>
    <col min="7" max="16384" width="8.88671875" style="29"/>
  </cols>
  <sheetData>
    <row r="5" spans="1:6" x14ac:dyDescent="0.35">
      <c r="A5" s="34"/>
      <c r="B5" s="34"/>
      <c r="C5" s="35" t="s">
        <v>107</v>
      </c>
      <c r="D5" s="35" t="s">
        <v>83</v>
      </c>
      <c r="E5" s="34" t="s">
        <v>90</v>
      </c>
      <c r="F5" s="36" t="s">
        <v>87</v>
      </c>
    </row>
    <row r="6" spans="1:6" x14ac:dyDescent="0.35">
      <c r="A6" s="34" t="s">
        <v>8</v>
      </c>
      <c r="B6" s="34"/>
      <c r="C6" s="35">
        <v>4000</v>
      </c>
      <c r="D6" s="35">
        <v>4690</v>
      </c>
      <c r="E6" s="35">
        <v>690</v>
      </c>
      <c r="F6" s="103"/>
    </row>
    <row r="7" spans="1:6" x14ac:dyDescent="0.35">
      <c r="A7" s="34" t="s">
        <v>85</v>
      </c>
      <c r="B7" s="34"/>
      <c r="C7" s="35"/>
      <c r="D7" s="35"/>
      <c r="E7" s="34"/>
      <c r="F7" s="103"/>
    </row>
    <row r="8" spans="1:6" x14ac:dyDescent="0.35">
      <c r="A8" s="34" t="s">
        <v>108</v>
      </c>
      <c r="B8" s="34"/>
    </row>
    <row r="10" spans="1:6" x14ac:dyDescent="0.35">
      <c r="B10" s="29" t="s">
        <v>9</v>
      </c>
      <c r="C10" s="30">
        <v>920</v>
      </c>
      <c r="D10" s="30">
        <v>920</v>
      </c>
      <c r="E10" s="30">
        <f>D10-C10</f>
        <v>0</v>
      </c>
      <c r="F10" s="31">
        <f>E10/E19</f>
        <v>0</v>
      </c>
    </row>
    <row r="11" spans="1:6" x14ac:dyDescent="0.35">
      <c r="B11" s="29" t="s">
        <v>49</v>
      </c>
      <c r="C11" s="30">
        <v>630</v>
      </c>
      <c r="D11" s="30">
        <v>940</v>
      </c>
      <c r="E11" s="30">
        <f t="shared" ref="E11:E19" si="0">D11-C11</f>
        <v>310</v>
      </c>
      <c r="F11" s="31">
        <f>E11/E19</f>
        <v>0.44927536231884058</v>
      </c>
    </row>
    <row r="12" spans="1:6" x14ac:dyDescent="0.35">
      <c r="B12" s="29" t="s">
        <v>31</v>
      </c>
      <c r="C12" s="30">
        <v>450</v>
      </c>
      <c r="D12" s="30">
        <v>675</v>
      </c>
      <c r="E12" s="30">
        <f>D12-C12</f>
        <v>225</v>
      </c>
      <c r="F12" s="31">
        <f>E12/E19</f>
        <v>0.32608695652173914</v>
      </c>
    </row>
    <row r="13" spans="1:6" x14ac:dyDescent="0.35">
      <c r="B13" s="29" t="s">
        <v>18</v>
      </c>
      <c r="C13" s="30">
        <v>675</v>
      </c>
      <c r="D13" s="30">
        <v>780</v>
      </c>
      <c r="E13" s="30">
        <f t="shared" si="0"/>
        <v>105</v>
      </c>
      <c r="F13" s="31">
        <f>E13/E19</f>
        <v>0.15217391304347827</v>
      </c>
    </row>
    <row r="14" spans="1:6" x14ac:dyDescent="0.35">
      <c r="B14" s="29" t="s">
        <v>86</v>
      </c>
      <c r="C14" s="30">
        <v>450</v>
      </c>
      <c r="D14" s="30">
        <v>450</v>
      </c>
      <c r="E14" s="30">
        <f t="shared" si="0"/>
        <v>0</v>
      </c>
      <c r="F14" s="31">
        <f>E14/E19</f>
        <v>0</v>
      </c>
    </row>
    <row r="15" spans="1:6" x14ac:dyDescent="0.35">
      <c r="B15" s="29" t="s">
        <v>25</v>
      </c>
      <c r="C15" s="30">
        <v>390</v>
      </c>
      <c r="D15" s="30">
        <v>440</v>
      </c>
      <c r="E15" s="30">
        <f t="shared" si="0"/>
        <v>50</v>
      </c>
      <c r="F15" s="31">
        <f>E15/E19</f>
        <v>7.2463768115942032E-2</v>
      </c>
    </row>
    <row r="16" spans="1:6" x14ac:dyDescent="0.35">
      <c r="B16" s="29" t="s">
        <v>35</v>
      </c>
      <c r="C16" s="30">
        <v>325</v>
      </c>
      <c r="D16" s="30">
        <f t="shared" ref="D16" si="1">SUM(C16)</f>
        <v>325</v>
      </c>
      <c r="E16" s="30">
        <f t="shared" si="0"/>
        <v>0</v>
      </c>
      <c r="F16" s="31">
        <f>E16/E19</f>
        <v>0</v>
      </c>
    </row>
    <row r="17" spans="2:6" x14ac:dyDescent="0.35">
      <c r="B17" s="29" t="s">
        <v>39</v>
      </c>
      <c r="C17" s="30">
        <v>160</v>
      </c>
      <c r="D17" s="30">
        <v>160</v>
      </c>
      <c r="E17" s="30">
        <f t="shared" si="0"/>
        <v>0</v>
      </c>
      <c r="F17" s="31">
        <f>E17/E19</f>
        <v>0</v>
      </c>
    </row>
    <row r="18" spans="2:6" x14ac:dyDescent="0.35">
      <c r="E18" s="30"/>
    </row>
    <row r="19" spans="2:6" x14ac:dyDescent="0.35">
      <c r="C19" s="30">
        <f>SUM(C10:C17)</f>
        <v>4000</v>
      </c>
      <c r="D19" s="30">
        <f>SUM(D10:D17)</f>
        <v>4690</v>
      </c>
      <c r="E19" s="30">
        <f t="shared" si="0"/>
        <v>690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ΓΕΝΙΚΑ</vt:lpstr>
      <vt:lpstr>4x-enoik-2GL</vt:lpstr>
      <vt:lpstr>ΣΥΓΚΕΝ.ΙΣΟΣΚΕΛΙΣΜΕΝΩΝ ΠΡΟΥΠΟΛΟΓ</vt:lpstr>
      <vt:lpstr>ΕΛΛΕΙΜΑΤΙΚΟΣ </vt:lpstr>
      <vt:lpstr>ΑΝΑΛΥΣΗ ΕΛΛΕΙΜΑΤΟΣ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Demetris Tsiropoulos</dc:creator>
  <cp:lastModifiedBy>Demetris Tsiropoulos</cp:lastModifiedBy>
  <cp:lastPrinted>2023-11-03T13:02:38Z</cp:lastPrinted>
  <dcterms:created xsi:type="dcterms:W3CDTF">2023-09-26T12:35:04Z</dcterms:created>
  <dcterms:modified xsi:type="dcterms:W3CDTF">2025-03-18T13:54:02Z</dcterms:modified>
</cp:coreProperties>
</file>